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045" windowHeight="5415" tabRatio="346" activeTab="0"/>
  </bookViews>
  <sheets>
    <sheet name="Sheet 1" sheetId="1" r:id="rId1"/>
    <sheet name="Sheet 2" sheetId="2" state="veryHidden" r:id="rId2"/>
  </sheets>
  <definedNames>
    <definedName name="_xlnm.Print_Area" localSheetId="0">'Sheet 1'!$I$2:$S$200</definedName>
    <definedName name="_xlnm.Print_Area" localSheetId="1">'Sheet 2'!$I$2:$S$197</definedName>
  </definedNames>
  <calcPr fullCalcOnLoad="1"/>
</workbook>
</file>

<file path=xl/comments1.xml><?xml version="1.0" encoding="utf-8"?>
<comments xmlns="http://schemas.openxmlformats.org/spreadsheetml/2006/main">
  <authors>
    <author>Don Young</author>
  </authors>
  <commentList>
    <comment ref="M57" authorId="0">
      <text>
        <r>
          <rPr>
            <sz val="9"/>
            <rFont val="Tahoma"/>
            <family val="2"/>
          </rPr>
          <t>All gear reduction between the brake and ground contact. If not on drive line, please explain in Customer Requirements box below</t>
        </r>
      </text>
    </comment>
    <comment ref="M62" authorId="0">
      <text>
        <r>
          <rPr>
            <sz val="9"/>
            <rFont val="Tahoma"/>
            <family val="2"/>
          </rPr>
          <t>2% standard unless otherwise specified</t>
        </r>
      </text>
    </comment>
    <comment ref="M70" authorId="0">
      <text>
        <r>
          <rPr>
            <sz val="9"/>
            <rFont val="Tahoma"/>
            <family val="2"/>
          </rPr>
          <t xml:space="preserve">Maximum pressure available at brake input
</t>
        </r>
      </text>
    </comment>
    <comment ref="M72" authorId="0">
      <text>
        <r>
          <rPr>
            <sz val="9"/>
            <rFont val="Tahoma"/>
            <family val="2"/>
          </rPr>
          <t>Maximum pressure available at brake input</t>
        </r>
      </text>
    </comment>
    <comment ref="M82" authorId="0">
      <text>
        <r>
          <rPr>
            <sz val="9"/>
            <rFont val="Tahoma"/>
            <family val="2"/>
          </rPr>
          <t>All gear reduction between the brake and ground contact</t>
        </r>
      </text>
    </comment>
    <comment ref="M90" authorId="0">
      <text>
        <r>
          <rPr>
            <sz val="9"/>
            <rFont val="Tahoma"/>
            <family val="2"/>
          </rPr>
          <t>Maximum pressure available at brake input</t>
        </r>
      </text>
    </comment>
    <comment ref="M92" authorId="0">
      <text>
        <r>
          <rPr>
            <sz val="9"/>
            <rFont val="Tahoma"/>
            <family val="2"/>
          </rPr>
          <t>Maximum pressure available at brake input</t>
        </r>
      </text>
    </comment>
    <comment ref="M102" authorId="0">
      <text>
        <r>
          <rPr>
            <sz val="9"/>
            <rFont val="Tahoma"/>
            <family val="2"/>
          </rPr>
          <t>All gear reduction between the brake and ground contact</t>
        </r>
      </text>
    </comment>
    <comment ref="M110" authorId="0">
      <text>
        <r>
          <rPr>
            <sz val="9"/>
            <rFont val="Tahoma"/>
            <family val="2"/>
          </rPr>
          <t>Maximum pressure available at brake input</t>
        </r>
      </text>
    </comment>
    <comment ref="M112" authorId="0">
      <text>
        <r>
          <rPr>
            <sz val="9"/>
            <rFont val="Tahoma"/>
            <family val="2"/>
          </rPr>
          <t>Maximum pressure available at brake input</t>
        </r>
      </text>
    </comment>
    <comment ref="M122" authorId="0">
      <text>
        <r>
          <rPr>
            <sz val="9"/>
            <rFont val="Tahoma"/>
            <family val="2"/>
          </rPr>
          <t>All gear reduction between the brake and ground contact</t>
        </r>
      </text>
    </comment>
    <comment ref="M130" authorId="0">
      <text>
        <r>
          <rPr>
            <sz val="9"/>
            <rFont val="Tahoma"/>
            <family val="2"/>
          </rPr>
          <t xml:space="preserve">Maximum pressure available at brake input
</t>
        </r>
      </text>
    </comment>
    <comment ref="M140" authorId="0">
      <text>
        <r>
          <rPr>
            <sz val="9"/>
            <rFont val="Tahoma"/>
            <family val="2"/>
          </rPr>
          <t>All gear reduction between the brake and ground contact</t>
        </r>
      </text>
    </comment>
    <comment ref="M152" authorId="0">
      <text>
        <r>
          <rPr>
            <sz val="9"/>
            <rFont val="Tahoma"/>
            <family val="2"/>
          </rPr>
          <t>Maximum allowable brake envelope diameter</t>
        </r>
      </text>
    </comment>
    <comment ref="M162" authorId="0">
      <text>
        <r>
          <rPr>
            <sz val="9"/>
            <rFont val="Tahoma"/>
            <family val="2"/>
          </rPr>
          <t>Enter only if the grade hold requirement is different than what is specified by the standard chosen above</t>
        </r>
      </text>
    </comment>
    <comment ref="M168" authorId="0">
      <text>
        <r>
          <rPr>
            <sz val="9"/>
            <rFont val="Tahoma"/>
            <family val="2"/>
          </rPr>
          <t>Enter if application is either service, or park with a dynamic requirement</t>
        </r>
      </text>
    </comment>
    <comment ref="M172" authorId="0">
      <text>
        <r>
          <rPr>
            <sz val="9"/>
            <rFont val="Tahoma"/>
            <family val="2"/>
          </rPr>
          <t xml:space="preserve">.3 seconds will be used for normal ambient conditions unless otherwise specified
</t>
        </r>
      </text>
    </comment>
    <comment ref="M174" authorId="0">
      <text>
        <r>
          <rPr>
            <sz val="9"/>
            <rFont val="Tahoma"/>
            <family val="2"/>
          </rPr>
          <t xml:space="preserve">Enter only if dynamic grade requirement is different than that specified by the standard chosen. 0% will be used otherwise
</t>
        </r>
      </text>
    </comment>
    <comment ref="M74" authorId="0">
      <text>
        <r>
          <rPr>
            <sz val="9"/>
            <rFont val="Tahoma"/>
            <family val="0"/>
          </rPr>
          <t>Torque supplied by sources other than what Carlisle will be supplying as a result of this questionnaire</t>
        </r>
      </text>
    </comment>
    <comment ref="M76" authorId="0">
      <text>
        <r>
          <rPr>
            <sz val="9"/>
            <rFont val="Tahoma"/>
            <family val="2"/>
          </rPr>
          <t>Torque supplied by sources other than what Carlisle will be supplying as a result of this questionnaire</t>
        </r>
      </text>
    </comment>
    <comment ref="M94" authorId="0">
      <text>
        <r>
          <rPr>
            <sz val="9"/>
            <rFont val="Tahoma"/>
            <family val="2"/>
          </rPr>
          <t>Torque supplied by sources other than what Carlisle will be supplying as a result of this questionnaire</t>
        </r>
      </text>
    </comment>
    <comment ref="M96" authorId="0">
      <text>
        <r>
          <rPr>
            <sz val="9"/>
            <rFont val="Tahoma"/>
            <family val="2"/>
          </rPr>
          <t>Torque supplied by sources other than what Carlisle will be supplying as a result of this questionnaire</t>
        </r>
      </text>
    </comment>
    <comment ref="M114" authorId="0">
      <text>
        <r>
          <rPr>
            <sz val="9"/>
            <rFont val="Tahoma"/>
            <family val="2"/>
          </rPr>
          <t>Torque supplied by sources other than what Carlisle will be supplying as a result of this questionnaire</t>
        </r>
      </text>
    </comment>
    <comment ref="M116" authorId="0">
      <text>
        <r>
          <rPr>
            <sz val="9"/>
            <rFont val="Tahoma"/>
            <family val="2"/>
          </rPr>
          <t>Torque supplied by sources other than what Carlisle will be supplying as a result of this questionnaire</t>
        </r>
      </text>
    </comment>
    <comment ref="M132" authorId="0">
      <text>
        <r>
          <rPr>
            <sz val="9"/>
            <rFont val="Tahoma"/>
            <family val="2"/>
          </rPr>
          <t>Torque supplied by sources other than what Carlisle will be supplying as a result of this questionnaire</t>
        </r>
      </text>
    </comment>
    <comment ref="M134" authorId="0">
      <text>
        <r>
          <rPr>
            <sz val="9"/>
            <rFont val="Tahoma"/>
            <family val="2"/>
          </rPr>
          <t>Torque supplied by sources other than what Carlisle will be supplying as a result of this questionnaire</t>
        </r>
      </text>
    </comment>
  </commentList>
</comments>
</file>

<file path=xl/comments2.xml><?xml version="1.0" encoding="utf-8"?>
<comments xmlns="http://schemas.openxmlformats.org/spreadsheetml/2006/main">
  <authors>
    <author>Don Young</author>
  </authors>
  <commentList>
    <comment ref="M57" authorId="0">
      <text>
        <r>
          <rPr>
            <sz val="9"/>
            <rFont val="Tahoma"/>
            <family val="2"/>
          </rPr>
          <t>All gear reduction between the brake and ground contact. If not on drive line, please explain in Customer Requirements box below</t>
        </r>
      </text>
    </comment>
    <comment ref="M62" authorId="0">
      <text>
        <r>
          <rPr>
            <sz val="9"/>
            <rFont val="Tahoma"/>
            <family val="2"/>
          </rPr>
          <t>2% standard unless otherwise specified</t>
        </r>
      </text>
    </comment>
    <comment ref="M70" authorId="0">
      <text>
        <r>
          <rPr>
            <sz val="9"/>
            <rFont val="Tahoma"/>
            <family val="2"/>
          </rPr>
          <t xml:space="preserve">Maximum pressure available at brake input
</t>
        </r>
      </text>
    </comment>
    <comment ref="M72" authorId="0">
      <text>
        <r>
          <rPr>
            <sz val="9"/>
            <rFont val="Tahoma"/>
            <family val="2"/>
          </rPr>
          <t>Maximum pressure available at brake input</t>
        </r>
      </text>
    </comment>
    <comment ref="M82" authorId="0">
      <text>
        <r>
          <rPr>
            <sz val="9"/>
            <rFont val="Tahoma"/>
            <family val="2"/>
          </rPr>
          <t>All gear reduction between the brake and ground contact</t>
        </r>
      </text>
    </comment>
    <comment ref="M90" authorId="0">
      <text>
        <r>
          <rPr>
            <sz val="9"/>
            <rFont val="Tahoma"/>
            <family val="2"/>
          </rPr>
          <t>Maximum pressure available at brake input</t>
        </r>
      </text>
    </comment>
    <comment ref="M92" authorId="0">
      <text>
        <r>
          <rPr>
            <sz val="9"/>
            <rFont val="Tahoma"/>
            <family val="2"/>
          </rPr>
          <t>Maximum pressure available at brake input</t>
        </r>
      </text>
    </comment>
    <comment ref="M102" authorId="0">
      <text>
        <r>
          <rPr>
            <sz val="9"/>
            <rFont val="Tahoma"/>
            <family val="2"/>
          </rPr>
          <t>All gear reduction between the brake and ground contact</t>
        </r>
      </text>
    </comment>
    <comment ref="M110" authorId="0">
      <text>
        <r>
          <rPr>
            <sz val="9"/>
            <rFont val="Tahoma"/>
            <family val="2"/>
          </rPr>
          <t>Maximum pressure available at brake input</t>
        </r>
      </text>
    </comment>
    <comment ref="M112" authorId="0">
      <text>
        <r>
          <rPr>
            <sz val="9"/>
            <rFont val="Tahoma"/>
            <family val="2"/>
          </rPr>
          <t>Maximum pressure available at brake input</t>
        </r>
      </text>
    </comment>
    <comment ref="M122" authorId="0">
      <text>
        <r>
          <rPr>
            <sz val="9"/>
            <rFont val="Tahoma"/>
            <family val="2"/>
          </rPr>
          <t>All gear reduction between the brake and ground contact</t>
        </r>
      </text>
    </comment>
    <comment ref="M130" authorId="0">
      <text>
        <r>
          <rPr>
            <sz val="9"/>
            <rFont val="Tahoma"/>
            <family val="2"/>
          </rPr>
          <t xml:space="preserve">Maximum pressure available at brake input
</t>
        </r>
      </text>
    </comment>
    <comment ref="M140" authorId="0">
      <text>
        <r>
          <rPr>
            <sz val="9"/>
            <rFont val="Tahoma"/>
            <family val="2"/>
          </rPr>
          <t>All gear reduction between the brake and ground contact</t>
        </r>
      </text>
    </comment>
    <comment ref="M152" authorId="0">
      <text>
        <r>
          <rPr>
            <sz val="9"/>
            <rFont val="Tahoma"/>
            <family val="2"/>
          </rPr>
          <t>Maximum allowable brake envelope diameter</t>
        </r>
      </text>
    </comment>
    <comment ref="M172" authorId="0">
      <text>
        <r>
          <rPr>
            <sz val="9"/>
            <rFont val="Tahoma"/>
            <family val="2"/>
          </rPr>
          <t xml:space="preserve">.3 seconds will be used for normal ambient conditions unless otherwise specified
</t>
        </r>
      </text>
    </comment>
    <comment ref="M132" authorId="0">
      <text>
        <r>
          <rPr>
            <sz val="9"/>
            <rFont val="Tahoma"/>
            <family val="2"/>
          </rPr>
          <t>Torque supplied by sources other than what Carlisle will be supplying as a result of this questionnaire</t>
        </r>
      </text>
    </comment>
    <comment ref="M134" authorId="0">
      <text>
        <r>
          <rPr>
            <sz val="9"/>
            <rFont val="Tahoma"/>
            <family val="2"/>
          </rPr>
          <t>Torque supplied by sources other than what Carlisle will be supplying as a result of this questionnaire</t>
        </r>
      </text>
    </comment>
    <comment ref="M74" authorId="0">
      <text>
        <r>
          <rPr>
            <sz val="9"/>
            <rFont val="Tahoma"/>
            <family val="2"/>
          </rPr>
          <t>Torque supplied by sources other than what Carlisle will be supplying as a result of this questionnaire</t>
        </r>
      </text>
    </comment>
    <comment ref="M76" authorId="0">
      <text>
        <r>
          <rPr>
            <sz val="9"/>
            <rFont val="Tahoma"/>
            <family val="2"/>
          </rPr>
          <t>Torque supplied by sources other than what Carlisle will be supplying as a result of this questionnaire</t>
        </r>
      </text>
    </comment>
    <comment ref="M94" authorId="0">
      <text>
        <r>
          <rPr>
            <sz val="9"/>
            <rFont val="Tahoma"/>
            <family val="2"/>
          </rPr>
          <t>Torque supplied by sources other than what Carlisle will be supplying as a result of this questionnaire</t>
        </r>
      </text>
    </comment>
    <comment ref="M96" authorId="0">
      <text>
        <r>
          <rPr>
            <sz val="9"/>
            <rFont val="Tahoma"/>
            <family val="2"/>
          </rPr>
          <t>Torque supplied by sources other than what Carlisle will be supplying as a result of this questionnaire</t>
        </r>
      </text>
    </comment>
    <comment ref="M114" authorId="0">
      <text>
        <r>
          <rPr>
            <sz val="9"/>
            <rFont val="Tahoma"/>
            <family val="2"/>
          </rPr>
          <t>Torque supplied by sources other than what Carlisle will be supplying as a result of this questionnaire</t>
        </r>
      </text>
    </comment>
    <comment ref="M116" authorId="0">
      <text>
        <r>
          <rPr>
            <sz val="9"/>
            <rFont val="Tahoma"/>
            <family val="2"/>
          </rPr>
          <t>Torque supplied by sources other than what Carlisle will be supplying as a result of this questionnaire</t>
        </r>
      </text>
    </comment>
  </commentList>
</comments>
</file>

<file path=xl/sharedStrings.xml><?xml version="1.0" encoding="utf-8"?>
<sst xmlns="http://schemas.openxmlformats.org/spreadsheetml/2006/main" count="729" uniqueCount="183">
  <si>
    <t>1.  VEHICLE SPECIFICATIONS</t>
  </si>
  <si>
    <t>Empty Vehicle Weight</t>
  </si>
  <si>
    <t>Gross Vehicle Weight</t>
  </si>
  <si>
    <t>Gear Reduction</t>
  </si>
  <si>
    <t>: 1</t>
  </si>
  <si>
    <t>Total Resistance</t>
  </si>
  <si>
    <t>%</t>
  </si>
  <si>
    <t>Maximum pressure available at brake input.</t>
  </si>
  <si>
    <t>Number of Braked Wheels</t>
  </si>
  <si>
    <t>2.  OPERATING SPECIFICATIONS</t>
  </si>
  <si>
    <t>Maximum Level Surface Speed</t>
  </si>
  <si>
    <t>Stop Distance Requirement</t>
  </si>
  <si>
    <t>System Actuating Time Delay</t>
  </si>
  <si>
    <t>sec</t>
  </si>
  <si>
    <t>Dynamic Grade Requirement</t>
  </si>
  <si>
    <r>
      <t>W</t>
    </r>
    <r>
      <rPr>
        <vertAlign val="subscript"/>
        <sz val="10"/>
        <rFont val="Arial"/>
        <family val="2"/>
      </rPr>
      <t>empty</t>
    </r>
  </si>
  <si>
    <r>
      <t>W</t>
    </r>
    <r>
      <rPr>
        <vertAlign val="subscript"/>
        <sz val="10"/>
        <rFont val="Arial"/>
        <family val="2"/>
      </rPr>
      <t>gross</t>
    </r>
  </si>
  <si>
    <r>
      <t>Gear</t>
    </r>
    <r>
      <rPr>
        <vertAlign val="subscript"/>
        <sz val="10"/>
        <rFont val="Arial"/>
        <family val="2"/>
      </rPr>
      <t>red</t>
    </r>
  </si>
  <si>
    <r>
      <t>R</t>
    </r>
    <r>
      <rPr>
        <vertAlign val="subscript"/>
        <sz val="10"/>
        <rFont val="Arial"/>
        <family val="2"/>
      </rPr>
      <t>static</t>
    </r>
  </si>
  <si>
    <r>
      <t>R</t>
    </r>
    <r>
      <rPr>
        <vertAlign val="subscript"/>
        <sz val="10"/>
        <rFont val="Arial"/>
        <family val="2"/>
      </rPr>
      <t>%</t>
    </r>
  </si>
  <si>
    <r>
      <t>n</t>
    </r>
    <r>
      <rPr>
        <vertAlign val="subscript"/>
        <sz val="10"/>
        <rFont val="Arial"/>
        <family val="2"/>
      </rPr>
      <t>wheel</t>
    </r>
  </si>
  <si>
    <r>
      <t>G</t>
    </r>
    <r>
      <rPr>
        <vertAlign val="subscript"/>
        <sz val="10"/>
        <rFont val="Arial"/>
        <family val="2"/>
      </rPr>
      <t>static.%</t>
    </r>
  </si>
  <si>
    <r>
      <t>V</t>
    </r>
    <r>
      <rPr>
        <vertAlign val="subscript"/>
        <sz val="10"/>
        <rFont val="Arial"/>
        <family val="2"/>
      </rPr>
      <t>max</t>
    </r>
  </si>
  <si>
    <r>
      <t>S</t>
    </r>
    <r>
      <rPr>
        <vertAlign val="subscript"/>
        <sz val="10"/>
        <rFont val="Arial"/>
        <family val="2"/>
      </rPr>
      <t>stop</t>
    </r>
  </si>
  <si>
    <r>
      <t>t</t>
    </r>
    <r>
      <rPr>
        <vertAlign val="subscript"/>
        <sz val="10"/>
        <rFont val="Arial"/>
        <family val="2"/>
      </rPr>
      <t>delay</t>
    </r>
  </si>
  <si>
    <r>
      <t>G</t>
    </r>
    <r>
      <rPr>
        <vertAlign val="subscript"/>
        <sz val="10"/>
        <rFont val="Arial"/>
        <family val="2"/>
      </rPr>
      <t>dyn.%</t>
    </r>
  </si>
  <si>
    <t>CUSTOMER INFORMATION</t>
  </si>
  <si>
    <t>BRAKE APPLICATION QUESTIONNAIRE</t>
  </si>
  <si>
    <t>Company Name:</t>
  </si>
  <si>
    <t>Contact:</t>
  </si>
  <si>
    <t>Address:</t>
  </si>
  <si>
    <t>Telephone:</t>
  </si>
  <si>
    <t>E-mail:</t>
  </si>
  <si>
    <t>Fax:</t>
  </si>
  <si>
    <t>APPLICATION INFORMATION</t>
  </si>
  <si>
    <t>Approximate Annual Volume:</t>
  </si>
  <si>
    <t>Type of Brake:</t>
  </si>
  <si>
    <t>Normal Brake Usage:</t>
  </si>
  <si>
    <t>Actuation:</t>
  </si>
  <si>
    <t>Actuation Fluid:</t>
  </si>
  <si>
    <t>Braking Standard to be Used:</t>
  </si>
  <si>
    <t>Brake Location:</t>
  </si>
  <si>
    <t>(Wheel, Drive Shaft)</t>
  </si>
  <si>
    <t>Brake Clearance             / Rim I.D.</t>
  </si>
  <si>
    <t>Tire Rolling Radius          / Static</t>
  </si>
  <si>
    <t>Disc Dimensions             / O.D.</t>
  </si>
  <si>
    <t>Sales Rep:</t>
  </si>
  <si>
    <t>Date:</t>
  </si>
  <si>
    <t>Armature Shaft Rotating Inertia</t>
  </si>
  <si>
    <r>
      <t>kg-m</t>
    </r>
    <r>
      <rPr>
        <sz val="10"/>
        <rFont val="Calibri"/>
        <family val="2"/>
      </rPr>
      <t>²</t>
    </r>
  </si>
  <si>
    <t>Tire Rolling Radius          / Dyn</t>
  </si>
  <si>
    <r>
      <rPr>
        <sz val="10"/>
        <rFont val="Arial"/>
        <family val="2"/>
      </rPr>
      <t>R</t>
    </r>
    <r>
      <rPr>
        <vertAlign val="subscript"/>
        <sz val="10"/>
        <rFont val="Arial"/>
        <family val="2"/>
      </rPr>
      <t>dyn</t>
    </r>
  </si>
  <si>
    <t>in-lb</t>
  </si>
  <si>
    <t xml:space="preserve">           Thickness</t>
  </si>
  <si>
    <t xml:space="preserve">           Disc I.D.</t>
  </si>
  <si>
    <t xml:space="preserve">           Hub O.D.</t>
  </si>
  <si>
    <t>Wet Brake Service Torque per Axle</t>
  </si>
  <si>
    <t>Wet Brake Park Torque per Axle</t>
  </si>
  <si>
    <t>Group 1</t>
  </si>
  <si>
    <t>Group 2</t>
  </si>
  <si>
    <t>Group 3</t>
  </si>
  <si>
    <t>Group 4</t>
  </si>
  <si>
    <t>Group 5</t>
  </si>
  <si>
    <t>Group 6</t>
  </si>
  <si>
    <t>2-Axle (service)</t>
  </si>
  <si>
    <t>2-Axle (park)</t>
  </si>
  <si>
    <t>3-Axle (service)</t>
  </si>
  <si>
    <t>Axle Configuration</t>
  </si>
  <si>
    <t>Application Type</t>
  </si>
  <si>
    <t>Haul-truck</t>
  </si>
  <si>
    <t>ADT, haul-trucks</t>
  </si>
  <si>
    <t>Group 0</t>
  </si>
  <si>
    <t>Other</t>
  </si>
  <si>
    <t xml:space="preserve">      Other</t>
  </si>
  <si>
    <t>No. Axles</t>
  </si>
  <si>
    <t>&gt;3</t>
  </si>
  <si>
    <t>Usage</t>
  </si>
  <si>
    <t>Service</t>
  </si>
  <si>
    <t>Park</t>
  </si>
  <si>
    <t>Options list</t>
  </si>
  <si>
    <t>ADT</t>
  </si>
  <si>
    <t>Industrial</t>
  </si>
  <si>
    <t>Group selected:</t>
  </si>
  <si>
    <t>Haul Truck</t>
  </si>
  <si>
    <t>Agriculture</t>
  </si>
  <si>
    <t>Lift Truck</t>
  </si>
  <si>
    <t>Construction</t>
  </si>
  <si>
    <t>Adjust for Group:</t>
  </si>
  <si>
    <t>Binary matrix on left of sheet: 1 - Show row for application group</t>
  </si>
  <si>
    <t>Manual Group Selection</t>
  </si>
  <si>
    <t>Minimum Ambient Temperature:</t>
  </si>
  <si>
    <t>Maximum Ambient Temperature:</t>
  </si>
  <si>
    <t>Units</t>
  </si>
  <si>
    <t>Number of Axles:</t>
  </si>
  <si>
    <t>English</t>
  </si>
  <si>
    <t>Metric</t>
  </si>
  <si>
    <t>Units (English/Metric):</t>
  </si>
  <si>
    <t>⁰C</t>
  </si>
  <si>
    <t>kg</t>
  </si>
  <si>
    <t>bar</t>
  </si>
  <si>
    <t>m</t>
  </si>
  <si>
    <t>N-m</t>
  </si>
  <si>
    <t>kph</t>
  </si>
  <si>
    <t>ft</t>
  </si>
  <si>
    <t>mph</t>
  </si>
  <si>
    <t>⁰F</t>
  </si>
  <si>
    <t>lb</t>
  </si>
  <si>
    <t>psi</t>
  </si>
  <si>
    <t>in</t>
  </si>
  <si>
    <t>lbm-ft²</t>
  </si>
  <si>
    <t>Construction, Ag, Lift-truck</t>
  </si>
  <si>
    <t>(Mechanical, Hydraulic, Pneumatic)</t>
  </si>
  <si>
    <t>(Automotive Brake Fluid, Mineral or Hydraulic Oil, Air)</t>
  </si>
  <si>
    <t>Machine Type:</t>
  </si>
  <si>
    <t>Machine Model Number:</t>
  </si>
  <si>
    <t>1.  MACHINE SPECIFICATIONS</t>
  </si>
  <si>
    <t>Empty Machine Weight</t>
  </si>
  <si>
    <t>Gross Machine Weight</t>
  </si>
  <si>
    <t>Front Axle</t>
  </si>
  <si>
    <t>Middle Axle</t>
  </si>
  <si>
    <t>Rear Axle</t>
  </si>
  <si>
    <t>Single Axle</t>
  </si>
  <si>
    <t>Gross Weight at Front Axle</t>
  </si>
  <si>
    <t>Gross Weight at Middle Axle</t>
  </si>
  <si>
    <t>Gross Weight at Rear Axle</t>
  </si>
  <si>
    <t>Empty Weight at Front Axle</t>
  </si>
  <si>
    <t>Empty Weight at Middle Axle</t>
  </si>
  <si>
    <t>Empty Weight at Rear Axle</t>
  </si>
  <si>
    <t>Number of Brake Discs on Front Axle</t>
  </si>
  <si>
    <t>Number of Brake Discs on Middle Axle</t>
  </si>
  <si>
    <t>Number of Brake Discs on Rear Axle</t>
  </si>
  <si>
    <t>Number of Brake Discs on Single Axle</t>
  </si>
  <si>
    <t>rpm</t>
  </si>
  <si>
    <t>ω</t>
  </si>
  <si>
    <t>Rotational Speed at Brake (1-Axle)</t>
  </si>
  <si>
    <t>Stop Time Requirement (1-Axle)</t>
  </si>
  <si>
    <r>
      <t>t</t>
    </r>
    <r>
      <rPr>
        <vertAlign val="subscript"/>
        <sz val="10"/>
        <rFont val="Arial"/>
        <family val="2"/>
      </rPr>
      <t>stop</t>
    </r>
  </si>
  <si>
    <t>Rotating Inertia of Single Axle</t>
  </si>
  <si>
    <t>Static Torque Required</t>
  </si>
  <si>
    <t>CUSTOMER REQUIREMENTS</t>
  </si>
  <si>
    <t>ADDITIONAL COMMENTS</t>
  </si>
  <si>
    <t>(ISO 3450, etc. Please note any customer requirements in the space provided below.)</t>
  </si>
  <si>
    <t>Notes</t>
  </si>
  <si>
    <t>Additional Service Torque on Front Axle</t>
  </si>
  <si>
    <t>Additional Park Torque on Front Axle</t>
  </si>
  <si>
    <t>Additional Service Torque on Middle Axle</t>
  </si>
  <si>
    <t>Additional Park Torque on Middle Axle</t>
  </si>
  <si>
    <t>Additional Service Torque on Rear Axle</t>
  </si>
  <si>
    <t>Additional Park Torque on Rear Axle</t>
  </si>
  <si>
    <t>Maximum Brake Pressure, Single Axle</t>
  </si>
  <si>
    <t>Maximum Service Brake Pressure, Front Axle</t>
  </si>
  <si>
    <t>Maximum Park Brake Pressure, Front Axle</t>
  </si>
  <si>
    <t>Maximum Service Brake Pressure, Rear Axle</t>
  </si>
  <si>
    <t>Maximum Park Brake Pressure, Rear Axle</t>
  </si>
  <si>
    <t>Additional Dynamic Torque on Single Axle</t>
  </si>
  <si>
    <t>Additional Static Torque on SIngle Axle</t>
  </si>
  <si>
    <t>Disc/Drum Dimensions             / O.D.</t>
  </si>
  <si>
    <t>Disc/Drum Material</t>
  </si>
  <si>
    <t>Disc Thickness/Drum Width</t>
  </si>
  <si>
    <t>(Dry Caliper, Drum)</t>
  </si>
  <si>
    <t>Group 7</t>
  </si>
  <si>
    <t>3-Axle (park)</t>
  </si>
  <si>
    <t>Any (park or service)</t>
  </si>
  <si>
    <t>Maximum Service Brake Pressure, Middle Axle</t>
  </si>
  <si>
    <t>Maximum Park Brake Pressure, Middle Axle</t>
  </si>
  <si>
    <t>Hub O.D.</t>
  </si>
  <si>
    <t xml:space="preserve">                     </t>
  </si>
  <si>
    <t>Disc/Drum I.D.</t>
  </si>
  <si>
    <t>Static Grade Hold Requirement</t>
  </si>
  <si>
    <r>
      <rPr>
        <b/>
        <u val="single"/>
        <sz val="10"/>
        <color indexed="10"/>
        <rFont val="Arial"/>
        <family val="2"/>
      </rPr>
      <t>Note:</t>
    </r>
    <r>
      <rPr>
        <sz val="10"/>
        <color indexed="10"/>
        <rFont val="Arial"/>
        <family val="2"/>
      </rPr>
      <t xml:space="preserve"> Please answer these three application questions first and then press the Update Form button below so that only relevant questions are shown. If the answers to these questions are changed at any time, the button will need to be pushed again to update the form.</t>
    </r>
  </si>
  <si>
    <t>Service and Park</t>
  </si>
  <si>
    <t>Service and Park:</t>
  </si>
  <si>
    <t>Please input park brake data on this sheet and service brake data on Sheet 1.</t>
  </si>
  <si>
    <t>Sheet 2</t>
  </si>
  <si>
    <t>Americas: 1-855-403-9083</t>
  </si>
  <si>
    <t>www.carlislecbf.com</t>
  </si>
  <si>
    <t>UK: 01495 767300</t>
  </si>
  <si>
    <t>Italy: 39-030-994-1016</t>
  </si>
  <si>
    <t>China: 86-21-61005222</t>
  </si>
  <si>
    <t>India: 91-44-42994351</t>
  </si>
  <si>
    <t>Japan: 81-46-247-7564</t>
  </si>
  <si>
    <t>Group 8</t>
  </si>
  <si>
    <t>Shows all minus single axle data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</si>
</sst>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_);_(* \(#,##0\);_(* &quot;-&quot;??_);_(@_)"/>
    <numFmt numFmtId="167" formatCode="#,##0.0"/>
    <numFmt numFmtId="168" formatCode="0.0000"/>
    <numFmt numFmtId="169" formatCode="[$-409]h:mm:ss\ AM/PM"/>
    <numFmt numFmtId="170" formatCode="[$-409]dddd\,\ mmmm\ dd\,\ yyyy"/>
  </numFmts>
  <fonts count="59">
    <font>
      <sz val="10"/>
      <name val="Arial"/>
      <family val="0"/>
    </font>
    <font>
      <sz val="8"/>
      <name val="Arial"/>
      <family val="2"/>
    </font>
    <font>
      <b/>
      <sz val="10"/>
      <name val="Arial"/>
      <family val="2"/>
    </font>
    <font>
      <vertAlign val="subscript"/>
      <sz val="10"/>
      <name val="Arial"/>
      <family val="2"/>
    </font>
    <font>
      <i/>
      <sz val="12"/>
      <name val="Arial Black"/>
      <family val="2"/>
    </font>
    <font>
      <u val="single"/>
      <sz val="10"/>
      <color indexed="12"/>
      <name val="Arial"/>
      <family val="2"/>
    </font>
    <font>
      <sz val="10"/>
      <name val="Calibri"/>
      <family val="2"/>
    </font>
    <font>
      <i/>
      <sz val="10"/>
      <name val="Arial"/>
      <family val="2"/>
    </font>
    <font>
      <u val="single"/>
      <sz val="10"/>
      <name val="Arial"/>
      <family val="2"/>
    </font>
    <font>
      <b/>
      <u val="single"/>
      <sz val="10"/>
      <name val="Arial"/>
      <family val="2"/>
    </font>
    <font>
      <b/>
      <sz val="8"/>
      <name val="Arial"/>
      <family val="2"/>
    </font>
    <font>
      <b/>
      <sz val="22"/>
      <name val="Arial"/>
      <family val="2"/>
    </font>
    <font>
      <b/>
      <i/>
      <sz val="10"/>
      <name val="Arial"/>
      <family val="2"/>
    </font>
    <font>
      <sz val="10"/>
      <color indexed="10"/>
      <name val="Arial"/>
      <family val="2"/>
    </font>
    <font>
      <b/>
      <u val="single"/>
      <sz val="10"/>
      <color indexed="10"/>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b/>
      <i/>
      <sz val="12"/>
      <color indexed="62"/>
      <name val="Arial"/>
      <family val="2"/>
    </font>
    <font>
      <b/>
      <i/>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b/>
      <i/>
      <sz val="12"/>
      <color theme="4" tint="-0.24997000396251678"/>
      <name val="Arial"/>
      <family val="2"/>
    </font>
    <font>
      <sz val="10"/>
      <color rgb="FFFF0000"/>
      <name val="Arial"/>
      <family val="2"/>
    </font>
    <font>
      <b/>
      <i/>
      <sz val="10"/>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2">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Alignment="1">
      <alignment/>
    </xf>
    <xf numFmtId="0" fontId="0" fillId="0" borderId="0" xfId="0" applyBorder="1" applyAlignment="1">
      <alignment/>
    </xf>
    <xf numFmtId="0" fontId="0" fillId="0" borderId="0" xfId="0" applyAlignment="1">
      <alignment horizontal="left"/>
    </xf>
    <xf numFmtId="0" fontId="0" fillId="0" borderId="0" xfId="0" applyAlignment="1">
      <alignment wrapText="1"/>
    </xf>
    <xf numFmtId="0" fontId="0" fillId="0" borderId="0" xfId="0" applyBorder="1" applyAlignment="1">
      <alignment/>
    </xf>
    <xf numFmtId="0" fontId="0" fillId="0" borderId="0" xfId="0" applyFont="1" applyAlignment="1">
      <alignment/>
    </xf>
    <xf numFmtId="0" fontId="0" fillId="0" borderId="0" xfId="0" applyAlignment="1">
      <alignment horizontal="center"/>
    </xf>
    <xf numFmtId="0" fontId="0" fillId="0" borderId="0" xfId="0" applyAlignment="1">
      <alignment horizontal="right"/>
    </xf>
    <xf numFmtId="0" fontId="0" fillId="0" borderId="0" xfId="0" applyFont="1" applyFill="1" applyBorder="1" applyAlignment="1">
      <alignment/>
    </xf>
    <xf numFmtId="0" fontId="0" fillId="0" borderId="0" xfId="0" applyAlignment="1">
      <alignment vertical="center" wrapText="1"/>
    </xf>
    <xf numFmtId="0" fontId="2" fillId="0" borderId="0" xfId="0" applyFont="1" applyBorder="1" applyAlignment="1">
      <alignment/>
    </xf>
    <xf numFmtId="0" fontId="0" fillId="0" borderId="0" xfId="0" applyBorder="1" applyAlignment="1">
      <alignment horizontal="center"/>
    </xf>
    <xf numFmtId="2" fontId="0" fillId="0" borderId="0" xfId="0" applyNumberFormat="1" applyFont="1" applyBorder="1" applyAlignment="1">
      <alignment/>
    </xf>
    <xf numFmtId="0" fontId="0" fillId="0" borderId="0" xfId="0" applyFill="1" applyBorder="1" applyAlignment="1">
      <alignment/>
    </xf>
    <xf numFmtId="0" fontId="0" fillId="0" borderId="0" xfId="0" applyFont="1" applyAlignment="1">
      <alignment vertical="center"/>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Border="1" applyAlignment="1">
      <alignment horizontal="left"/>
    </xf>
    <xf numFmtId="0" fontId="0" fillId="0" borderId="0" xfId="0" applyFont="1" applyAlignment="1">
      <alignment/>
    </xf>
    <xf numFmtId="0" fontId="5" fillId="0" borderId="0" xfId="53" applyFont="1" applyAlignment="1" applyProtection="1">
      <alignment/>
      <protection/>
    </xf>
    <xf numFmtId="0" fontId="0" fillId="0" borderId="0" xfId="0" applyFont="1" applyAlignment="1">
      <alignment horizontal="left" vertical="center" wrapText="1"/>
    </xf>
    <xf numFmtId="0" fontId="0" fillId="0" borderId="0" xfId="0" applyAlignment="1">
      <alignment horizontal="left" vertical="center" wrapText="1"/>
    </xf>
    <xf numFmtId="2" fontId="3"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Fill="1" applyBorder="1" applyAlignment="1">
      <alignment horizontal="left" indent="2"/>
    </xf>
    <xf numFmtId="0" fontId="0" fillId="0" borderId="0" xfId="0" applyFont="1" applyAlignment="1">
      <alignment horizontal="left" indent="2"/>
    </xf>
    <xf numFmtId="0" fontId="53" fillId="0" borderId="0" xfId="0" applyFont="1" applyAlignment="1">
      <alignment horizontal="left" indent="2"/>
    </xf>
    <xf numFmtId="0" fontId="53" fillId="0" borderId="0" xfId="0" applyFont="1" applyAlignment="1">
      <alignment/>
    </xf>
    <xf numFmtId="0" fontId="0" fillId="0" borderId="0" xfId="0" applyFill="1" applyBorder="1" applyAlignment="1">
      <alignment horizontal="left"/>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left"/>
    </xf>
    <xf numFmtId="0" fontId="9" fillId="0" borderId="0" xfId="0" applyFont="1" applyFill="1" applyAlignment="1">
      <alignment/>
    </xf>
    <xf numFmtId="0" fontId="10" fillId="0" borderId="0" xfId="0" applyFont="1" applyAlignment="1">
      <alignment textRotation="90" shrinkToFit="1"/>
    </xf>
    <xf numFmtId="0" fontId="6" fillId="0" borderId="0" xfId="0" applyFont="1" applyBorder="1" applyAlignment="1">
      <alignment/>
    </xf>
    <xf numFmtId="0" fontId="5" fillId="0" borderId="0" xfId="53" applyBorder="1" applyAlignment="1" applyProtection="1">
      <alignment/>
      <protection/>
    </xf>
    <xf numFmtId="0" fontId="2" fillId="0" borderId="0" xfId="0" applyFont="1" applyFill="1" applyBorder="1" applyAlignment="1">
      <alignment/>
    </xf>
    <xf numFmtId="0" fontId="0" fillId="0" borderId="0" xfId="0" applyFill="1" applyBorder="1" applyAlignment="1">
      <alignment horizontal="right"/>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33" borderId="0" xfId="0" applyFill="1" applyBorder="1" applyAlignment="1">
      <alignment/>
    </xf>
    <xf numFmtId="0" fontId="6" fillId="33" borderId="0" xfId="0" applyFont="1" applyFill="1" applyBorder="1" applyAlignment="1">
      <alignment/>
    </xf>
    <xf numFmtId="0" fontId="0" fillId="33" borderId="0" xfId="0" applyFill="1" applyBorder="1" applyAlignment="1">
      <alignment/>
    </xf>
    <xf numFmtId="3" fontId="0" fillId="33" borderId="0" xfId="0" applyNumberFormat="1" applyFont="1" applyFill="1" applyBorder="1" applyAlignment="1">
      <alignment/>
    </xf>
    <xf numFmtId="9" fontId="0" fillId="33" borderId="0" xfId="0" applyNumberFormat="1" applyFill="1" applyBorder="1" applyAlignment="1">
      <alignment/>
    </xf>
    <xf numFmtId="2" fontId="0" fillId="33" borderId="10" xfId="0" applyNumberFormat="1" applyFont="1" applyFill="1" applyBorder="1" applyAlignment="1">
      <alignment/>
    </xf>
    <xf numFmtId="0" fontId="0" fillId="33" borderId="0" xfId="0" applyFont="1" applyFill="1" applyBorder="1" applyAlignment="1">
      <alignment horizontal="left"/>
    </xf>
    <xf numFmtId="2" fontId="0" fillId="33" borderId="0" xfId="0" applyNumberFormat="1" applyFont="1" applyFill="1" applyBorder="1" applyAlignment="1">
      <alignment/>
    </xf>
    <xf numFmtId="0" fontId="0" fillId="33" borderId="0" xfId="0" applyFont="1" applyFill="1"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2" fillId="33" borderId="11" xfId="0" applyFont="1" applyFill="1" applyBorder="1" applyAlignment="1">
      <alignment/>
    </xf>
    <xf numFmtId="0" fontId="0" fillId="33" borderId="0" xfId="0" applyFill="1" applyBorder="1" applyAlignment="1">
      <alignment horizontal="right"/>
    </xf>
    <xf numFmtId="0" fontId="2" fillId="33" borderId="0" xfId="0" applyFont="1" applyFill="1" applyBorder="1" applyAlignment="1">
      <alignment/>
    </xf>
    <xf numFmtId="0" fontId="0" fillId="33" borderId="12" xfId="0" applyFill="1" applyBorder="1" applyAlignment="1">
      <alignment/>
    </xf>
    <xf numFmtId="0" fontId="0" fillId="33" borderId="0" xfId="0" applyFont="1" applyFill="1" applyBorder="1" applyAlignment="1">
      <alignment horizontal="left" vertical="center" wrapText="1"/>
    </xf>
    <xf numFmtId="0" fontId="0" fillId="33" borderId="0" xfId="0" applyFill="1" applyBorder="1" applyAlignment="1">
      <alignment horizontal="left" vertical="center" wrapText="1"/>
    </xf>
    <xf numFmtId="0" fontId="0" fillId="33" borderId="12" xfId="0" applyFill="1" applyBorder="1" applyAlignment="1">
      <alignment horizontal="left" vertical="center" wrapText="1"/>
    </xf>
    <xf numFmtId="0" fontId="0" fillId="33" borderId="0" xfId="0" applyFill="1" applyBorder="1" applyAlignment="1">
      <alignment wrapText="1"/>
    </xf>
    <xf numFmtId="0" fontId="0" fillId="33" borderId="0" xfId="0" applyFill="1" applyBorder="1" applyAlignment="1">
      <alignment horizontal="center"/>
    </xf>
    <xf numFmtId="2" fontId="3" fillId="33" borderId="0" xfId="0" applyNumberFormat="1"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xf>
    <xf numFmtId="0" fontId="0" fillId="33" borderId="0" xfId="0" applyFont="1" applyFill="1" applyBorder="1" applyAlignment="1">
      <alignment vertical="center"/>
    </xf>
    <xf numFmtId="0" fontId="0" fillId="33" borderId="13" xfId="0" applyFill="1" applyBorder="1" applyAlignment="1">
      <alignment/>
    </xf>
    <xf numFmtId="0" fontId="0" fillId="33" borderId="14" xfId="0" applyFill="1" applyBorder="1" applyAlignment="1">
      <alignment/>
    </xf>
    <xf numFmtId="0" fontId="0" fillId="33" borderId="14" xfId="0" applyFill="1" applyBorder="1" applyAlignment="1">
      <alignment horizontal="left"/>
    </xf>
    <xf numFmtId="0" fontId="0" fillId="33" borderId="14" xfId="0" applyFont="1" applyFill="1" applyBorder="1" applyAlignment="1">
      <alignment/>
    </xf>
    <xf numFmtId="0" fontId="0" fillId="33" borderId="15" xfId="0" applyFill="1" applyBorder="1" applyAlignment="1">
      <alignment/>
    </xf>
    <xf numFmtId="0" fontId="0" fillId="33" borderId="12" xfId="0" applyFont="1" applyFill="1" applyBorder="1" applyAlignment="1">
      <alignment/>
    </xf>
    <xf numFmtId="2" fontId="0" fillId="33" borderId="16" xfId="0" applyNumberFormat="1" applyFont="1" applyFill="1" applyBorder="1" applyAlignment="1">
      <alignment vertical="center"/>
    </xf>
    <xf numFmtId="2" fontId="0" fillId="33" borderId="10" xfId="0" applyNumberFormat="1" applyFill="1" applyBorder="1" applyAlignment="1">
      <alignment/>
    </xf>
    <xf numFmtId="168" fontId="0" fillId="33" borderId="10" xfId="0" applyNumberFormat="1" applyFont="1" applyFill="1" applyBorder="1" applyAlignment="1">
      <alignment/>
    </xf>
    <xf numFmtId="168" fontId="0" fillId="33" borderId="10" xfId="0" applyNumberFormat="1" applyFill="1" applyBorder="1" applyAlignment="1">
      <alignment/>
    </xf>
    <xf numFmtId="2" fontId="0" fillId="33" borderId="10" xfId="0" applyNumberFormat="1" applyFill="1" applyBorder="1" applyAlignment="1">
      <alignment/>
    </xf>
    <xf numFmtId="4" fontId="0" fillId="33" borderId="10" xfId="0" applyNumberFormat="1" applyFont="1" applyFill="1" applyBorder="1" applyAlignment="1">
      <alignment/>
    </xf>
    <xf numFmtId="2" fontId="0" fillId="33" borderId="17" xfId="0" applyNumberFormat="1" applyFont="1" applyFill="1" applyBorder="1" applyAlignment="1">
      <alignment/>
    </xf>
    <xf numFmtId="2" fontId="0" fillId="33" borderId="17" xfId="0" applyNumberFormat="1" applyFill="1" applyBorder="1" applyAlignment="1">
      <alignment/>
    </xf>
    <xf numFmtId="2" fontId="0" fillId="33" borderId="18" xfId="0" applyNumberFormat="1" applyFont="1" applyFill="1" applyBorder="1" applyAlignment="1">
      <alignment/>
    </xf>
    <xf numFmtId="2" fontId="0" fillId="33" borderId="18" xfId="0" applyNumberFormat="1" applyFill="1" applyBorder="1" applyAlignment="1">
      <alignment/>
    </xf>
    <xf numFmtId="2" fontId="0" fillId="33" borderId="0" xfId="0" applyNumberFormat="1" applyFill="1" applyBorder="1" applyAlignment="1">
      <alignment/>
    </xf>
    <xf numFmtId="0" fontId="6" fillId="0" borderId="0" xfId="0" applyFont="1" applyAlignment="1">
      <alignment/>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ont="1" applyAlignment="1">
      <alignment wrapText="1"/>
    </xf>
    <xf numFmtId="0" fontId="12"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0" fontId="7" fillId="0" borderId="0" xfId="0" applyFont="1" applyBorder="1" applyAlignment="1">
      <alignment/>
    </xf>
    <xf numFmtId="0" fontId="7" fillId="0" borderId="0" xfId="0" applyFont="1" applyAlignment="1">
      <alignment vertical="center"/>
    </xf>
    <xf numFmtId="0" fontId="7" fillId="0" borderId="0" xfId="0" applyFont="1" applyAlignment="1">
      <alignment/>
    </xf>
    <xf numFmtId="0" fontId="0" fillId="0" borderId="0" xfId="0" applyFont="1" applyAlignment="1" quotePrefix="1">
      <alignment wrapText="1"/>
    </xf>
    <xf numFmtId="0" fontId="0" fillId="0" borderId="0" xfId="0" applyFont="1" applyAlignment="1">
      <alignment horizontal="left" indent="2"/>
    </xf>
    <xf numFmtId="1" fontId="0" fillId="34" borderId="19" xfId="0" applyNumberFormat="1" applyFill="1" applyBorder="1" applyAlignment="1">
      <alignment/>
    </xf>
    <xf numFmtId="1" fontId="0" fillId="0" borderId="0" xfId="0" applyNumberFormat="1" applyAlignment="1" quotePrefix="1">
      <alignment/>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Alignment="1">
      <alignment horizontal="right"/>
    </xf>
    <xf numFmtId="0" fontId="0" fillId="0" borderId="10" xfId="0" applyBorder="1" applyAlignment="1" applyProtection="1">
      <alignment/>
      <protection locked="0"/>
    </xf>
    <xf numFmtId="1" fontId="0" fillId="0" borderId="10" xfId="0" applyNumberFormat="1" applyFont="1" applyBorder="1" applyAlignment="1" applyProtection="1">
      <alignment/>
      <protection locked="0"/>
    </xf>
    <xf numFmtId="0" fontId="0" fillId="0" borderId="10" xfId="0" applyBorder="1" applyAlignment="1" applyProtection="1">
      <alignment/>
      <protection locked="0"/>
    </xf>
    <xf numFmtId="2" fontId="0" fillId="0" borderId="10" xfId="0" applyNumberFormat="1" applyFont="1" applyBorder="1" applyAlignment="1" applyProtection="1">
      <alignment/>
      <protection locked="0"/>
    </xf>
    <xf numFmtId="2" fontId="0" fillId="0" borderId="10" xfId="0" applyNumberFormat="1" applyFont="1" applyFill="1" applyBorder="1" applyAlignment="1" applyProtection="1">
      <alignment vertical="center"/>
      <protection locked="0"/>
    </xf>
    <xf numFmtId="0" fontId="0" fillId="0" borderId="10" xfId="0" applyFont="1" applyBorder="1" applyAlignment="1" applyProtection="1">
      <alignment/>
      <protection locked="0"/>
    </xf>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vertical="center" wrapText="1"/>
    </xf>
    <xf numFmtId="3"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protection locked="0"/>
    </xf>
    <xf numFmtId="9" fontId="0" fillId="0" borderId="10" xfId="0" applyNumberFormat="1" applyFont="1" applyBorder="1" applyAlignment="1" applyProtection="1">
      <alignment/>
      <protection locked="0"/>
    </xf>
    <xf numFmtId="9" fontId="0" fillId="0" borderId="10" xfId="0" applyNumberFormat="1" applyBorder="1" applyAlignment="1" applyProtection="1">
      <alignment/>
      <protection/>
    </xf>
    <xf numFmtId="1" fontId="0" fillId="33" borderId="0" xfId="0" applyNumberFormat="1" applyFill="1" applyAlignment="1" quotePrefix="1">
      <alignment/>
    </xf>
    <xf numFmtId="0" fontId="0" fillId="0" borderId="0" xfId="0" applyFont="1" applyFill="1" applyAlignment="1" quotePrefix="1">
      <alignment wrapText="1"/>
    </xf>
    <xf numFmtId="0" fontId="2" fillId="0" borderId="0" xfId="0" applyFont="1" applyAlignment="1">
      <alignment/>
    </xf>
    <xf numFmtId="0" fontId="0" fillId="0" borderId="10" xfId="0" applyFont="1" applyBorder="1" applyAlignment="1" applyProtection="1">
      <alignment/>
      <protection locked="0"/>
    </xf>
    <xf numFmtId="0" fontId="55" fillId="0" borderId="0" xfId="0" applyFont="1" applyBorder="1" applyAlignment="1">
      <alignment/>
    </xf>
    <xf numFmtId="0" fontId="56" fillId="0" borderId="0" xfId="0" applyFont="1" applyAlignment="1">
      <alignment horizontal="right"/>
    </xf>
    <xf numFmtId="0" fontId="13" fillId="0" borderId="0" xfId="0" applyFont="1" applyBorder="1" applyAlignment="1">
      <alignment vertical="top" wrapText="1"/>
    </xf>
    <xf numFmtId="0" fontId="57" fillId="0" borderId="0" xfId="0" applyFont="1" applyBorder="1" applyAlignment="1">
      <alignment vertical="top" wrapText="1"/>
    </xf>
    <xf numFmtId="0" fontId="5" fillId="0" borderId="0" xfId="53" applyAlignment="1" applyProtection="1">
      <alignment/>
      <protection/>
    </xf>
    <xf numFmtId="0" fontId="0" fillId="33" borderId="0" xfId="0" applyFill="1" applyBorder="1" applyAlignment="1">
      <alignment horizontal="left" wrapText="1"/>
    </xf>
    <xf numFmtId="0" fontId="0" fillId="33" borderId="12" xfId="0" applyFill="1" applyBorder="1" applyAlignment="1">
      <alignment horizontal="left" wrapText="1"/>
    </xf>
    <xf numFmtId="0" fontId="0" fillId="0" borderId="20"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11" fillId="35" borderId="27" xfId="0" applyFont="1" applyFill="1" applyBorder="1" applyAlignment="1">
      <alignment horizontal="center"/>
    </xf>
    <xf numFmtId="0" fontId="11" fillId="35" borderId="28" xfId="0" applyFont="1" applyFill="1" applyBorder="1" applyAlignment="1">
      <alignment horizontal="center"/>
    </xf>
    <xf numFmtId="0" fontId="11" fillId="35" borderId="29" xfId="0" applyFont="1" applyFill="1" applyBorder="1" applyAlignment="1">
      <alignment horizontal="center"/>
    </xf>
    <xf numFmtId="0" fontId="11" fillId="35" borderId="11" xfId="0" applyFont="1" applyFill="1" applyBorder="1" applyAlignment="1">
      <alignment horizontal="center"/>
    </xf>
    <xf numFmtId="0" fontId="11" fillId="35" borderId="0" xfId="0" applyFont="1" applyFill="1" applyBorder="1" applyAlignment="1">
      <alignment horizontal="center"/>
    </xf>
    <xf numFmtId="0" fontId="11" fillId="35" borderId="12" xfId="0" applyFont="1" applyFill="1" applyBorder="1" applyAlignment="1">
      <alignment horizontal="center"/>
    </xf>
    <xf numFmtId="0" fontId="11" fillId="35" borderId="13" xfId="0" applyFont="1" applyFill="1" applyBorder="1" applyAlignment="1">
      <alignment horizontal="center"/>
    </xf>
    <xf numFmtId="0" fontId="11" fillId="35" borderId="14" xfId="0" applyFont="1" applyFill="1" applyBorder="1" applyAlignment="1">
      <alignment horizontal="center"/>
    </xf>
    <xf numFmtId="0" fontId="11" fillId="35" borderId="15" xfId="0" applyFont="1" applyFill="1" applyBorder="1" applyAlignment="1">
      <alignment horizontal="center"/>
    </xf>
    <xf numFmtId="164" fontId="0" fillId="33" borderId="30" xfId="0" applyNumberFormat="1" applyFill="1" applyBorder="1" applyAlignment="1">
      <alignment horizontal="center"/>
    </xf>
    <xf numFmtId="164" fontId="0" fillId="33" borderId="31" xfId="0" applyNumberFormat="1" applyFill="1" applyBorder="1" applyAlignment="1">
      <alignment horizontal="center"/>
    </xf>
    <xf numFmtId="164" fontId="0" fillId="33" borderId="32" xfId="0" applyNumberFormat="1" applyFill="1" applyBorder="1" applyAlignment="1">
      <alignment horizontal="center"/>
    </xf>
    <xf numFmtId="0" fontId="0" fillId="0" borderId="30" xfId="0" applyFont="1"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5" xfId="0"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0" xfId="0" applyAlignment="1">
      <alignment horizontal="center"/>
    </xf>
    <xf numFmtId="0" fontId="58" fillId="0" borderId="0" xfId="0" applyFont="1" applyBorder="1" applyAlignment="1">
      <alignment horizontal="left"/>
    </xf>
    <xf numFmtId="0" fontId="13" fillId="0" borderId="0" xfId="0" applyFont="1" applyBorder="1" applyAlignment="1">
      <alignment horizontal="left" vertical="top" wrapText="1" indent="3"/>
    </xf>
    <xf numFmtId="0" fontId="57" fillId="0" borderId="0" xfId="0" applyFont="1" applyBorder="1" applyAlignment="1">
      <alignment horizontal="left" vertical="top" wrapText="1" indent="3"/>
    </xf>
    <xf numFmtId="0" fontId="0" fillId="0" borderId="32" xfId="0" applyFont="1" applyBorder="1" applyAlignment="1" applyProtection="1">
      <alignment horizontal="center"/>
      <protection locked="0"/>
    </xf>
    <xf numFmtId="0" fontId="0" fillId="0" borderId="20" xfId="0" applyBorder="1" applyAlignment="1" applyProtection="1">
      <alignment horizontal="left" vertical="top" wrapText="1"/>
      <protection locked="0"/>
    </xf>
    <xf numFmtId="0" fontId="5" fillId="0" borderId="30" xfId="53"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25"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2" fillId="0" borderId="0" xfId="0" applyFont="1" applyAlignment="1">
      <alignment horizontal="center"/>
    </xf>
    <xf numFmtId="0" fontId="0" fillId="0" borderId="33" xfId="0" applyFill="1" applyBorder="1" applyAlignment="1" applyProtection="1">
      <alignment horizontal="center"/>
      <protection/>
    </xf>
    <xf numFmtId="0" fontId="0" fillId="0" borderId="34" xfId="0" applyFill="1" applyBorder="1" applyAlignment="1" applyProtection="1">
      <alignment horizontal="center"/>
      <protection/>
    </xf>
    <xf numFmtId="0" fontId="0" fillId="0" borderId="35" xfId="0" applyFill="1" applyBorder="1" applyAlignment="1" applyProtection="1">
      <alignment horizontal="center"/>
      <protection/>
    </xf>
    <xf numFmtId="0" fontId="0" fillId="0" borderId="33" xfId="0" applyFont="1" applyFill="1" applyBorder="1" applyAlignment="1" applyProtection="1">
      <alignment horizontal="center"/>
      <protection/>
    </xf>
    <xf numFmtId="0" fontId="0" fillId="0" borderId="30" xfId="0" applyFont="1" applyBorder="1" applyAlignment="1" applyProtection="1">
      <alignment horizontal="center"/>
      <protection/>
    </xf>
    <xf numFmtId="0" fontId="0" fillId="0" borderId="31" xfId="0" applyFont="1" applyBorder="1" applyAlignment="1" applyProtection="1">
      <alignment horizontal="center"/>
      <protection/>
    </xf>
    <xf numFmtId="0" fontId="0" fillId="0" borderId="32"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xdr:row>
      <xdr:rowOff>19050</xdr:rowOff>
    </xdr:from>
    <xdr:to>
      <xdr:col>12</xdr:col>
      <xdr:colOff>400050</xdr:colOff>
      <xdr:row>5</xdr:row>
      <xdr:rowOff>9525</xdr:rowOff>
    </xdr:to>
    <xdr:pic>
      <xdr:nvPicPr>
        <xdr:cNvPr id="1" name="Picture 1" descr="Carlisle Logo_w Brake-Friction Tag"/>
        <xdr:cNvPicPr preferRelativeResize="1">
          <a:picLocks noChangeAspect="1"/>
        </xdr:cNvPicPr>
      </xdr:nvPicPr>
      <xdr:blipFill>
        <a:blip r:embed="rId1"/>
        <a:stretch>
          <a:fillRect/>
        </a:stretch>
      </xdr:blipFill>
      <xdr:spPr>
        <a:xfrm>
          <a:off x="95250" y="542925"/>
          <a:ext cx="3276600" cy="676275"/>
        </a:xfrm>
        <a:prstGeom prst="rect">
          <a:avLst/>
        </a:prstGeom>
        <a:noFill/>
        <a:ln w="9525" cmpd="sng">
          <a:noFill/>
        </a:ln>
      </xdr:spPr>
    </xdr:pic>
    <xdr:clientData/>
  </xdr:twoCellAnchor>
  <xdr:twoCellAnchor>
    <xdr:from>
      <xdr:col>14</xdr:col>
      <xdr:colOff>19050</xdr:colOff>
      <xdr:row>24</xdr:row>
      <xdr:rowOff>9525</xdr:rowOff>
    </xdr:from>
    <xdr:to>
      <xdr:col>14</xdr:col>
      <xdr:colOff>323850</xdr:colOff>
      <xdr:row>30</xdr:row>
      <xdr:rowOff>0</xdr:rowOff>
    </xdr:to>
    <xdr:sp>
      <xdr:nvSpPr>
        <xdr:cNvPr id="2" name="Right Brace 1"/>
        <xdr:cNvSpPr>
          <a:spLocks/>
        </xdr:cNvSpPr>
      </xdr:nvSpPr>
      <xdr:spPr>
        <a:xfrm>
          <a:off x="3924300" y="3390900"/>
          <a:ext cx="304800" cy="590550"/>
        </a:xfrm>
        <a:prstGeom prst="rightBrace">
          <a:avLst>
            <a:gd name="adj1" fmla="val -45726"/>
            <a:gd name="adj2" fmla="val -38875"/>
          </a:avLst>
        </a:prstGeom>
        <a:noFill/>
        <a:ln w="25400" cmpd="sng">
          <a:solidFill>
            <a:srgbClr val="A6A6A6">
              <a:alpha val="98822"/>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xdr:row>
      <xdr:rowOff>19050</xdr:rowOff>
    </xdr:from>
    <xdr:to>
      <xdr:col>12</xdr:col>
      <xdr:colOff>400050</xdr:colOff>
      <xdr:row>5</xdr:row>
      <xdr:rowOff>9525</xdr:rowOff>
    </xdr:to>
    <xdr:pic>
      <xdr:nvPicPr>
        <xdr:cNvPr id="1" name="Picture 1" descr="Carlisle Logo_w Brake-Friction Tag"/>
        <xdr:cNvPicPr preferRelativeResize="1">
          <a:picLocks noChangeAspect="1"/>
        </xdr:cNvPicPr>
      </xdr:nvPicPr>
      <xdr:blipFill>
        <a:blip r:embed="rId1"/>
        <a:stretch>
          <a:fillRect/>
        </a:stretch>
      </xdr:blipFill>
      <xdr:spPr>
        <a:xfrm>
          <a:off x="95250" y="542925"/>
          <a:ext cx="32766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lislecbf.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rlislecbf.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Y227"/>
  <sheetViews>
    <sheetView showGridLines="0" tabSelected="1" zoomScale="85" zoomScaleNormal="85" workbookViewId="0" topLeftCell="I1">
      <selection activeCell="P3" sqref="P3:Q3"/>
    </sheetView>
  </sheetViews>
  <sheetFormatPr defaultColWidth="9.140625" defaultRowHeight="12.75"/>
  <cols>
    <col min="1" max="8" width="2.7109375" style="0" hidden="1" customWidth="1"/>
    <col min="9" max="10" width="2.28125" style="0" customWidth="1"/>
    <col min="11" max="11" width="29.57421875" style="0" customWidth="1"/>
    <col min="12" max="12" width="10.421875" style="0" customWidth="1"/>
    <col min="13" max="13" width="9.00390625" style="0" customWidth="1"/>
    <col min="14" max="14" width="5.00390625" style="0" customWidth="1"/>
    <col min="15" max="15" width="10.28125" style="0" customWidth="1"/>
    <col min="16" max="16" width="14.28125" style="0" customWidth="1"/>
    <col min="17" max="17" width="9.00390625" style="0" customWidth="1"/>
    <col min="18" max="18" width="5.140625" style="0" hidden="1" customWidth="1"/>
    <col min="19" max="19" width="40.00390625" style="0" customWidth="1"/>
    <col min="20" max="20" width="8.8515625" style="0" hidden="1" customWidth="1"/>
    <col min="21" max="21" width="15.7109375" style="0" hidden="1" customWidth="1"/>
    <col min="22" max="22" width="8.8515625" style="0" hidden="1" customWidth="1"/>
    <col min="23" max="23" width="11.28125" style="0" hidden="1" customWidth="1"/>
    <col min="24" max="24" width="22.00390625" style="0" hidden="1" customWidth="1"/>
    <col min="25" max="25" width="26.7109375" style="0" hidden="1" customWidth="1"/>
    <col min="26" max="27" width="8.8515625" style="0" hidden="1" customWidth="1"/>
    <col min="28" max="29" width="2.28125" style="0" hidden="1" customWidth="1"/>
    <col min="30" max="30" width="29.57421875" style="0" hidden="1" customWidth="1"/>
    <col min="31" max="31" width="13.00390625" style="0" hidden="1" customWidth="1"/>
    <col min="32" max="32" width="9.00390625" style="0" hidden="1" customWidth="1"/>
    <col min="33" max="33" width="5.00390625" style="0" hidden="1" customWidth="1"/>
    <col min="34" max="34" width="10.28125" style="0" hidden="1" customWidth="1"/>
    <col min="35" max="35" width="7.421875" style="0" hidden="1" customWidth="1"/>
    <col min="36" max="36" width="9.00390625" style="0" hidden="1" customWidth="1"/>
    <col min="37" max="37" width="5.140625" style="0" hidden="1" customWidth="1"/>
    <col min="38" max="38" width="37.140625" style="0" hidden="1" customWidth="1"/>
    <col min="39" max="40" width="2.28125" style="0" hidden="1" customWidth="1"/>
    <col min="41" max="41" width="29.57421875" style="0" hidden="1" customWidth="1"/>
    <col min="42" max="42" width="11.7109375" style="0" hidden="1" customWidth="1"/>
    <col min="43" max="43" width="9.00390625" style="0" hidden="1" customWidth="1"/>
    <col min="44" max="44" width="5.00390625" style="0" hidden="1" customWidth="1"/>
    <col min="45" max="45" width="10.28125" style="0" hidden="1" customWidth="1"/>
    <col min="46" max="46" width="7.421875" style="0" hidden="1" customWidth="1"/>
    <col min="47" max="47" width="9.00390625" style="0" hidden="1" customWidth="1"/>
    <col min="48" max="48" width="8.8515625" style="0" hidden="1" customWidth="1"/>
    <col min="49" max="49" width="37.140625" style="0" hidden="1" customWidth="1"/>
  </cols>
  <sheetData>
    <row r="1" spans="1:8" ht="41.25" customHeight="1">
      <c r="A1" s="41" t="s">
        <v>58</v>
      </c>
      <c r="B1" s="41" t="s">
        <v>59</v>
      </c>
      <c r="C1" s="41" t="s">
        <v>60</v>
      </c>
      <c r="D1" s="41" t="s">
        <v>61</v>
      </c>
      <c r="E1" s="41" t="s">
        <v>62</v>
      </c>
      <c r="F1" s="41" t="s">
        <v>63</v>
      </c>
      <c r="G1" s="41" t="s">
        <v>160</v>
      </c>
      <c r="H1" s="41" t="s">
        <v>181</v>
      </c>
    </row>
    <row r="2" spans="1:25" ht="15.75">
      <c r="A2">
        <v>1</v>
      </c>
      <c r="B2">
        <v>1</v>
      </c>
      <c r="C2">
        <v>1</v>
      </c>
      <c r="D2">
        <v>1</v>
      </c>
      <c r="E2">
        <v>1</v>
      </c>
      <c r="F2">
        <v>1</v>
      </c>
      <c r="G2">
        <v>1</v>
      </c>
      <c r="H2">
        <v>1</v>
      </c>
      <c r="S2" s="130">
        <f>IF(Y22=1,"Sheet 1","")</f>
      </c>
      <c r="X2" s="31" t="s">
        <v>67</v>
      </c>
      <c r="Y2" s="32" t="s">
        <v>68</v>
      </c>
    </row>
    <row r="3" spans="1:36" ht="12.75">
      <c r="A3">
        <v>1</v>
      </c>
      <c r="B3">
        <v>1</v>
      </c>
      <c r="C3">
        <v>1</v>
      </c>
      <c r="D3">
        <v>1</v>
      </c>
      <c r="E3">
        <v>1</v>
      </c>
      <c r="F3">
        <v>1</v>
      </c>
      <c r="G3">
        <v>1</v>
      </c>
      <c r="H3">
        <v>1</v>
      </c>
      <c r="O3" t="s">
        <v>46</v>
      </c>
      <c r="P3" s="160"/>
      <c r="Q3" s="161"/>
      <c r="T3" s="34" t="s">
        <v>89</v>
      </c>
      <c r="U3" s="34"/>
      <c r="W3" s="98" t="s">
        <v>181</v>
      </c>
      <c r="X3" s="34" t="s">
        <v>73</v>
      </c>
      <c r="Y3" s="34" t="s">
        <v>72</v>
      </c>
      <c r="Z3" s="34" t="s">
        <v>182</v>
      </c>
      <c r="AH3" s="4"/>
      <c r="AI3" s="7"/>
      <c r="AJ3" s="7"/>
    </row>
    <row r="4" spans="1:36" ht="12.75">
      <c r="A4">
        <v>1</v>
      </c>
      <c r="B4">
        <v>1</v>
      </c>
      <c r="C4">
        <v>1</v>
      </c>
      <c r="D4">
        <v>1</v>
      </c>
      <c r="E4">
        <v>1</v>
      </c>
      <c r="F4">
        <v>1</v>
      </c>
      <c r="G4">
        <v>1</v>
      </c>
      <c r="H4">
        <v>1</v>
      </c>
      <c r="O4" t="s">
        <v>47</v>
      </c>
      <c r="P4" s="162"/>
      <c r="Q4" s="158"/>
      <c r="T4" s="36" t="s">
        <v>87</v>
      </c>
      <c r="W4" s="1" t="s">
        <v>58</v>
      </c>
      <c r="X4" s="29" t="s">
        <v>64</v>
      </c>
      <c r="Y4" s="33" t="s">
        <v>110</v>
      </c>
      <c r="AH4" s="4"/>
      <c r="AI4" s="7"/>
      <c r="AJ4" s="7"/>
    </row>
    <row r="5" spans="1:36" ht="12.75">
      <c r="A5">
        <v>1</v>
      </c>
      <c r="B5">
        <v>1</v>
      </c>
      <c r="C5">
        <v>1</v>
      </c>
      <c r="D5">
        <v>1</v>
      </c>
      <c r="E5">
        <v>1</v>
      </c>
      <c r="F5">
        <v>1</v>
      </c>
      <c r="G5">
        <v>1</v>
      </c>
      <c r="H5">
        <v>1</v>
      </c>
      <c r="W5" s="1" t="s">
        <v>59</v>
      </c>
      <c r="X5" s="30" t="s">
        <v>64</v>
      </c>
      <c r="Y5" s="33" t="s">
        <v>69</v>
      </c>
      <c r="AH5" s="4"/>
      <c r="AI5" s="4"/>
      <c r="AJ5" s="4"/>
    </row>
    <row r="6" spans="1:38" ht="19.5">
      <c r="A6">
        <v>1</v>
      </c>
      <c r="B6">
        <v>1</v>
      </c>
      <c r="C6">
        <v>1</v>
      </c>
      <c r="D6">
        <v>1</v>
      </c>
      <c r="E6">
        <v>1</v>
      </c>
      <c r="F6">
        <v>1</v>
      </c>
      <c r="G6">
        <v>1</v>
      </c>
      <c r="H6">
        <v>1</v>
      </c>
      <c r="I6" s="18" t="s">
        <v>27</v>
      </c>
      <c r="N6" s="36"/>
      <c r="Q6" s="169"/>
      <c r="R6" s="169"/>
      <c r="S6" s="169"/>
      <c r="W6" s="1" t="s">
        <v>60</v>
      </c>
      <c r="X6" s="30" t="s">
        <v>65</v>
      </c>
      <c r="Y6" s="33" t="s">
        <v>110</v>
      </c>
      <c r="AB6" s="18"/>
      <c r="AG6" s="36"/>
      <c r="AJ6" s="3"/>
      <c r="AK6" s="3"/>
      <c r="AL6" s="3"/>
    </row>
    <row r="7" spans="1:38" ht="12.75" customHeight="1">
      <c r="A7">
        <v>1</v>
      </c>
      <c r="B7">
        <v>1</v>
      </c>
      <c r="C7">
        <v>1</v>
      </c>
      <c r="D7">
        <v>1</v>
      </c>
      <c r="E7">
        <v>1</v>
      </c>
      <c r="F7">
        <v>1</v>
      </c>
      <c r="G7">
        <v>1</v>
      </c>
      <c r="H7">
        <v>1</v>
      </c>
      <c r="Q7" s="169"/>
      <c r="R7" s="169"/>
      <c r="S7" s="169"/>
      <c r="W7" s="1" t="s">
        <v>61</v>
      </c>
      <c r="X7" s="30" t="s">
        <v>65</v>
      </c>
      <c r="Y7" s="33" t="s">
        <v>69</v>
      </c>
      <c r="AB7" s="4"/>
      <c r="AC7" s="4"/>
      <c r="AD7" s="4"/>
      <c r="AE7" s="4"/>
      <c r="AF7" s="4"/>
      <c r="AG7" s="4"/>
      <c r="AH7" s="4"/>
      <c r="AI7" s="4"/>
      <c r="AJ7" s="7"/>
      <c r="AK7" s="7"/>
      <c r="AL7" s="7"/>
    </row>
    <row r="8" spans="1:38" ht="12.75" customHeight="1">
      <c r="A8">
        <v>1</v>
      </c>
      <c r="B8">
        <v>1</v>
      </c>
      <c r="C8">
        <v>1</v>
      </c>
      <c r="D8">
        <v>1</v>
      </c>
      <c r="E8">
        <v>1</v>
      </c>
      <c r="F8">
        <v>1</v>
      </c>
      <c r="G8">
        <v>1</v>
      </c>
      <c r="H8">
        <v>1</v>
      </c>
      <c r="I8" s="1" t="s">
        <v>26</v>
      </c>
      <c r="Q8" s="169"/>
      <c r="R8" s="169"/>
      <c r="S8" s="169"/>
      <c r="W8" s="1" t="s">
        <v>62</v>
      </c>
      <c r="X8" s="30" t="s">
        <v>66</v>
      </c>
      <c r="Y8" t="s">
        <v>70</v>
      </c>
      <c r="AB8" s="13"/>
      <c r="AC8" s="4"/>
      <c r="AD8" s="4"/>
      <c r="AE8" s="4"/>
      <c r="AF8" s="4"/>
      <c r="AG8" s="4"/>
      <c r="AH8" s="4"/>
      <c r="AI8" s="4"/>
      <c r="AJ8" s="7"/>
      <c r="AK8" s="7"/>
      <c r="AL8" s="7"/>
    </row>
    <row r="9" spans="1:38" ht="3" customHeight="1">
      <c r="A9">
        <v>1</v>
      </c>
      <c r="B9">
        <v>1</v>
      </c>
      <c r="C9">
        <v>1</v>
      </c>
      <c r="D9">
        <v>1</v>
      </c>
      <c r="E9">
        <v>1</v>
      </c>
      <c r="F9">
        <v>1</v>
      </c>
      <c r="G9">
        <v>1</v>
      </c>
      <c r="H9">
        <v>1</v>
      </c>
      <c r="I9" s="1"/>
      <c r="Q9" s="9"/>
      <c r="R9" s="9"/>
      <c r="S9" s="9"/>
      <c r="W9" s="1"/>
      <c r="AB9" s="13"/>
      <c r="AC9" s="4"/>
      <c r="AD9" s="4"/>
      <c r="AE9" s="4"/>
      <c r="AF9" s="4"/>
      <c r="AG9" s="4"/>
      <c r="AH9" s="4"/>
      <c r="AI9" s="4"/>
      <c r="AJ9" s="14"/>
      <c r="AK9" s="14"/>
      <c r="AL9" s="14"/>
    </row>
    <row r="10" spans="1:38" ht="12.75" customHeight="1">
      <c r="A10">
        <v>1</v>
      </c>
      <c r="B10">
        <v>1</v>
      </c>
      <c r="C10">
        <v>1</v>
      </c>
      <c r="D10">
        <v>1</v>
      </c>
      <c r="E10">
        <v>1</v>
      </c>
      <c r="F10">
        <v>1</v>
      </c>
      <c r="G10">
        <v>1</v>
      </c>
      <c r="H10">
        <v>1</v>
      </c>
      <c r="K10" s="5" t="s">
        <v>28</v>
      </c>
      <c r="L10" s="157"/>
      <c r="M10" s="158"/>
      <c r="N10" s="158"/>
      <c r="O10" s="158"/>
      <c r="P10" s="158"/>
      <c r="Q10" s="158"/>
      <c r="R10" s="158"/>
      <c r="S10" s="159"/>
      <c r="W10" s="1" t="s">
        <v>63</v>
      </c>
      <c r="X10" s="105" t="s">
        <v>162</v>
      </c>
      <c r="Y10" s="8" t="s">
        <v>81</v>
      </c>
      <c r="AB10" s="4"/>
      <c r="AC10" s="4"/>
      <c r="AD10" s="21"/>
      <c r="AE10" s="7"/>
      <c r="AF10" s="7"/>
      <c r="AG10" s="7"/>
      <c r="AH10" s="7"/>
      <c r="AI10" s="7"/>
      <c r="AJ10" s="7"/>
      <c r="AK10" s="7"/>
      <c r="AL10" s="7"/>
    </row>
    <row r="11" spans="1:38" ht="3" customHeight="1">
      <c r="A11">
        <v>1</v>
      </c>
      <c r="B11">
        <v>1</v>
      </c>
      <c r="C11">
        <v>1</v>
      </c>
      <c r="D11">
        <v>1</v>
      </c>
      <c r="E11">
        <v>1</v>
      </c>
      <c r="F11">
        <v>1</v>
      </c>
      <c r="G11">
        <v>1</v>
      </c>
      <c r="H11">
        <v>1</v>
      </c>
      <c r="K11" s="5"/>
      <c r="L11" s="7"/>
      <c r="M11" s="7"/>
      <c r="N11" s="7"/>
      <c r="O11" s="7"/>
      <c r="P11" s="27"/>
      <c r="Q11" s="7"/>
      <c r="AB11" s="4"/>
      <c r="AC11" s="4"/>
      <c r="AD11" s="21"/>
      <c r="AE11" s="7"/>
      <c r="AF11" s="7"/>
      <c r="AG11" s="7"/>
      <c r="AH11" s="7"/>
      <c r="AI11" s="7"/>
      <c r="AJ11" s="7"/>
      <c r="AK11" s="4"/>
      <c r="AL11" s="4"/>
    </row>
    <row r="12" spans="1:38" ht="12.75" customHeight="1">
      <c r="A12">
        <v>1</v>
      </c>
      <c r="B12">
        <v>1</v>
      </c>
      <c r="C12">
        <v>1</v>
      </c>
      <c r="D12">
        <v>1</v>
      </c>
      <c r="E12">
        <v>1</v>
      </c>
      <c r="F12">
        <v>1</v>
      </c>
      <c r="G12">
        <v>1</v>
      </c>
      <c r="H12">
        <v>1</v>
      </c>
      <c r="K12" s="5" t="s">
        <v>29</v>
      </c>
      <c r="L12" s="157"/>
      <c r="M12" s="158"/>
      <c r="N12" s="158"/>
      <c r="O12" s="158"/>
      <c r="P12" s="158"/>
      <c r="Q12" s="158"/>
      <c r="R12" s="158"/>
      <c r="S12" s="159"/>
      <c r="W12" s="1" t="s">
        <v>160</v>
      </c>
      <c r="X12" s="30" t="s">
        <v>161</v>
      </c>
      <c r="Y12" t="s">
        <v>70</v>
      </c>
      <c r="AB12" s="4"/>
      <c r="AC12" s="4"/>
      <c r="AD12" s="21"/>
      <c r="AE12" s="7"/>
      <c r="AF12" s="7"/>
      <c r="AG12" s="7"/>
      <c r="AH12" s="7"/>
      <c r="AI12" s="7"/>
      <c r="AJ12" s="7"/>
      <c r="AK12" s="7"/>
      <c r="AL12" s="7"/>
    </row>
    <row r="13" spans="1:38" ht="3" customHeight="1">
      <c r="A13">
        <v>1</v>
      </c>
      <c r="B13">
        <v>1</v>
      </c>
      <c r="C13">
        <v>1</v>
      </c>
      <c r="D13">
        <v>1</v>
      </c>
      <c r="E13">
        <v>1</v>
      </c>
      <c r="F13">
        <v>1</v>
      </c>
      <c r="G13">
        <v>1</v>
      </c>
      <c r="H13">
        <v>1</v>
      </c>
      <c r="K13" s="5"/>
      <c r="AB13" s="4"/>
      <c r="AC13" s="4"/>
      <c r="AD13" s="21"/>
      <c r="AE13" s="4"/>
      <c r="AF13" s="4"/>
      <c r="AG13" s="4"/>
      <c r="AH13" s="4"/>
      <c r="AI13" s="4"/>
      <c r="AJ13" s="4"/>
      <c r="AK13" s="4"/>
      <c r="AL13" s="4"/>
    </row>
    <row r="14" spans="1:38" ht="12.75" customHeight="1">
      <c r="A14">
        <v>1</v>
      </c>
      <c r="B14">
        <v>1</v>
      </c>
      <c r="C14">
        <v>1</v>
      </c>
      <c r="D14">
        <v>1</v>
      </c>
      <c r="E14">
        <v>1</v>
      </c>
      <c r="F14">
        <v>1</v>
      </c>
      <c r="G14">
        <v>1</v>
      </c>
      <c r="H14">
        <v>1</v>
      </c>
      <c r="K14" s="5" t="s">
        <v>30</v>
      </c>
      <c r="L14" s="157"/>
      <c r="M14" s="158"/>
      <c r="N14" s="158"/>
      <c r="O14" s="158"/>
      <c r="P14" s="158"/>
      <c r="Q14" s="158"/>
      <c r="R14" s="158"/>
      <c r="S14" s="159"/>
      <c r="X14" s="34" t="s">
        <v>88</v>
      </c>
      <c r="AB14" s="4"/>
      <c r="AC14" s="4"/>
      <c r="AD14" s="21"/>
      <c r="AE14" s="7"/>
      <c r="AF14" s="7"/>
      <c r="AG14" s="7"/>
      <c r="AH14" s="7"/>
      <c r="AI14" s="7"/>
      <c r="AJ14" s="7"/>
      <c r="AK14" s="7"/>
      <c r="AL14" s="7"/>
    </row>
    <row r="15" spans="1:38" ht="3" customHeight="1">
      <c r="A15">
        <v>1</v>
      </c>
      <c r="B15">
        <v>1</v>
      </c>
      <c r="C15">
        <v>1</v>
      </c>
      <c r="D15">
        <v>1</v>
      </c>
      <c r="E15">
        <v>1</v>
      </c>
      <c r="F15">
        <v>1</v>
      </c>
      <c r="G15">
        <v>1</v>
      </c>
      <c r="H15">
        <v>1</v>
      </c>
      <c r="K15" s="5"/>
      <c r="AB15" s="4"/>
      <c r="AC15" s="4"/>
      <c r="AD15" s="21"/>
      <c r="AE15" s="4"/>
      <c r="AF15" s="4"/>
      <c r="AG15" s="4"/>
      <c r="AH15" s="4"/>
      <c r="AI15" s="4"/>
      <c r="AJ15" s="4"/>
      <c r="AK15" s="4"/>
      <c r="AL15" s="4"/>
    </row>
    <row r="16" spans="1:38" ht="12.75" customHeight="1">
      <c r="A16">
        <v>1</v>
      </c>
      <c r="B16">
        <v>1</v>
      </c>
      <c r="C16">
        <v>1</v>
      </c>
      <c r="D16">
        <v>1</v>
      </c>
      <c r="E16">
        <v>1</v>
      </c>
      <c r="F16">
        <v>1</v>
      </c>
      <c r="G16">
        <v>1</v>
      </c>
      <c r="H16">
        <v>1</v>
      </c>
      <c r="K16" s="5"/>
      <c r="L16" s="157"/>
      <c r="M16" s="158"/>
      <c r="N16" s="158"/>
      <c r="O16" s="158"/>
      <c r="P16" s="158"/>
      <c r="Q16" s="158"/>
      <c r="R16" s="158"/>
      <c r="S16" s="159"/>
      <c r="AB16" s="4"/>
      <c r="AC16" s="4"/>
      <c r="AD16" s="21"/>
      <c r="AE16" s="7"/>
      <c r="AF16" s="7"/>
      <c r="AG16" s="7"/>
      <c r="AH16" s="7"/>
      <c r="AI16" s="7"/>
      <c r="AJ16" s="7"/>
      <c r="AK16" s="7"/>
      <c r="AL16" s="7"/>
    </row>
    <row r="17" spans="1:38" ht="3" customHeight="1" thickBot="1">
      <c r="A17">
        <v>1</v>
      </c>
      <c r="B17">
        <v>1</v>
      </c>
      <c r="C17">
        <v>1</v>
      </c>
      <c r="D17">
        <v>1</v>
      </c>
      <c r="E17">
        <v>1</v>
      </c>
      <c r="F17">
        <v>1</v>
      </c>
      <c r="G17">
        <v>1</v>
      </c>
      <c r="H17">
        <v>1</v>
      </c>
      <c r="K17" s="5"/>
      <c r="AB17" s="4"/>
      <c r="AC17" s="4"/>
      <c r="AD17" s="21"/>
      <c r="AE17" s="4"/>
      <c r="AF17" s="4"/>
      <c r="AG17" s="4"/>
      <c r="AH17" s="4"/>
      <c r="AI17" s="4"/>
      <c r="AJ17" s="4"/>
      <c r="AK17" s="4"/>
      <c r="AL17" s="4"/>
    </row>
    <row r="18" spans="1:38" ht="12.75" customHeight="1" thickBot="1">
      <c r="A18">
        <v>1</v>
      </c>
      <c r="B18">
        <v>1</v>
      </c>
      <c r="C18">
        <v>1</v>
      </c>
      <c r="D18">
        <v>1</v>
      </c>
      <c r="E18">
        <v>1</v>
      </c>
      <c r="F18">
        <v>1</v>
      </c>
      <c r="G18">
        <v>1</v>
      </c>
      <c r="H18">
        <v>1</v>
      </c>
      <c r="K18" s="5" t="s">
        <v>31</v>
      </c>
      <c r="L18" s="157"/>
      <c r="M18" s="158"/>
      <c r="N18" s="158"/>
      <c r="O18" s="158"/>
      <c r="P18" s="158"/>
      <c r="Q18" s="158"/>
      <c r="R18" s="158"/>
      <c r="S18" s="159"/>
      <c r="X18" s="40" t="s">
        <v>82</v>
      </c>
      <c r="Y18" s="106">
        <f>IF(Y20="",8,VALUE(Y20))</f>
        <v>8</v>
      </c>
      <c r="AB18" s="4"/>
      <c r="AC18" s="4"/>
      <c r="AD18" s="21"/>
      <c r="AE18" s="7"/>
      <c r="AF18" s="7"/>
      <c r="AG18" s="7"/>
      <c r="AH18" s="7"/>
      <c r="AI18" s="7"/>
      <c r="AJ18" s="7"/>
      <c r="AK18" s="7"/>
      <c r="AL18" s="7"/>
    </row>
    <row r="19" spans="1:38" ht="3" customHeight="1">
      <c r="A19">
        <v>1</v>
      </c>
      <c r="B19">
        <v>1</v>
      </c>
      <c r="C19">
        <v>1</v>
      </c>
      <c r="D19">
        <v>1</v>
      </c>
      <c r="E19">
        <v>1</v>
      </c>
      <c r="F19">
        <v>1</v>
      </c>
      <c r="G19">
        <v>1</v>
      </c>
      <c r="H19">
        <v>1</v>
      </c>
      <c r="K19" s="5"/>
      <c r="AB19" s="4"/>
      <c r="AC19" s="4"/>
      <c r="AD19" s="21"/>
      <c r="AE19" s="4"/>
      <c r="AF19" s="4"/>
      <c r="AG19" s="4"/>
      <c r="AH19" s="4"/>
      <c r="AI19" s="4"/>
      <c r="AJ19" s="4"/>
      <c r="AK19" s="4"/>
      <c r="AL19" s="4"/>
    </row>
    <row r="20" spans="1:38" ht="12.75" customHeight="1">
      <c r="A20">
        <v>1</v>
      </c>
      <c r="B20">
        <v>1</v>
      </c>
      <c r="C20">
        <v>1</v>
      </c>
      <c r="D20">
        <v>1</v>
      </c>
      <c r="E20">
        <v>1</v>
      </c>
      <c r="F20">
        <v>1</v>
      </c>
      <c r="G20">
        <v>1</v>
      </c>
      <c r="H20">
        <v>1</v>
      </c>
      <c r="K20" s="5" t="s">
        <v>32</v>
      </c>
      <c r="L20" s="175"/>
      <c r="M20" s="158"/>
      <c r="N20" s="158"/>
      <c r="O20" s="158"/>
      <c r="P20" s="158"/>
      <c r="Q20" s="158"/>
      <c r="R20" s="158"/>
      <c r="S20" s="159"/>
      <c r="Y20" s="125">
        <f>IF(AND(OR(L25="Construction",L25="Agriculture",L25="Lift Truck"),OR(L27="Service",L27="Service and Park"),L29=2),1,"")&amp;IF(AND(L25="Haul Truck",OR(L27="Service",L27="Service and Park"),L29=2),2,"")&amp;IF(AND(OR(L25="Construction",L25="Agriculture",L25="Lift Truck"),L27="Park",L29=2),3,"")&amp;IF(AND(L25="Haul Truck",L27="Park",L29=2),4,"")&amp;IF(AND(OR(L25="Haul Truck",L25="ADT"),OR(L27="Service",L27="Service and Park"),L29=3),5,"")&amp;IF(L25="Industrial",6,"")&amp;IF(AND(OR(L25="ADT",L25="Haul Truck"),L27="Park",L29=3),7,"")</f>
      </c>
      <c r="AB20" s="4"/>
      <c r="AC20" s="4"/>
      <c r="AD20" s="21"/>
      <c r="AE20" s="43"/>
      <c r="AF20" s="7"/>
      <c r="AG20" s="7"/>
      <c r="AH20" s="7"/>
      <c r="AI20" s="7"/>
      <c r="AJ20" s="7"/>
      <c r="AK20" s="7"/>
      <c r="AL20" s="7"/>
    </row>
    <row r="21" spans="1:36" s="4" customFormat="1" ht="3" customHeight="1">
      <c r="A21">
        <v>1</v>
      </c>
      <c r="B21">
        <v>1</v>
      </c>
      <c r="C21">
        <v>1</v>
      </c>
      <c r="D21">
        <v>1</v>
      </c>
      <c r="E21">
        <v>1</v>
      </c>
      <c r="F21">
        <v>1</v>
      </c>
      <c r="G21">
        <v>1</v>
      </c>
      <c r="H21">
        <v>1</v>
      </c>
      <c r="K21" s="21"/>
      <c r="L21" s="7"/>
      <c r="M21" s="7"/>
      <c r="N21" s="7"/>
      <c r="O21" s="7"/>
      <c r="P21" s="7"/>
      <c r="Q21" s="7"/>
      <c r="AD21" s="21"/>
      <c r="AE21" s="7"/>
      <c r="AF21" s="7"/>
      <c r="AG21" s="7"/>
      <c r="AH21" s="7"/>
      <c r="AI21" s="7"/>
      <c r="AJ21" s="7"/>
    </row>
    <row r="22" spans="1:38" ht="12.75" customHeight="1">
      <c r="A22">
        <v>1</v>
      </c>
      <c r="B22">
        <v>1</v>
      </c>
      <c r="C22">
        <v>1</v>
      </c>
      <c r="D22">
        <v>1</v>
      </c>
      <c r="E22">
        <v>1</v>
      </c>
      <c r="F22">
        <v>1</v>
      </c>
      <c r="G22">
        <v>1</v>
      </c>
      <c r="H22">
        <v>1</v>
      </c>
      <c r="K22" s="5" t="s">
        <v>33</v>
      </c>
      <c r="L22" s="157"/>
      <c r="M22" s="158"/>
      <c r="N22" s="158"/>
      <c r="O22" s="158"/>
      <c r="P22" s="158"/>
      <c r="Q22" s="158"/>
      <c r="R22" s="158"/>
      <c r="S22" s="159"/>
      <c r="X22" s="1" t="s">
        <v>171</v>
      </c>
      <c r="Y22" s="126">
        <f>IF(L27="Service and Park",1,0)</f>
        <v>0</v>
      </c>
      <c r="AB22" s="4"/>
      <c r="AC22" s="4"/>
      <c r="AD22" s="21"/>
      <c r="AE22" s="7"/>
      <c r="AF22" s="7"/>
      <c r="AG22" s="7"/>
      <c r="AH22" s="7"/>
      <c r="AI22" s="7"/>
      <c r="AJ22" s="7"/>
      <c r="AK22" s="7"/>
      <c r="AL22" s="7"/>
    </row>
    <row r="23" spans="1:36" ht="3" customHeight="1">
      <c r="A23">
        <v>1</v>
      </c>
      <c r="B23">
        <v>1</v>
      </c>
      <c r="C23">
        <v>1</v>
      </c>
      <c r="D23">
        <v>1</v>
      </c>
      <c r="E23">
        <v>1</v>
      </c>
      <c r="F23">
        <v>1</v>
      </c>
      <c r="G23">
        <v>1</v>
      </c>
      <c r="H23">
        <v>1</v>
      </c>
      <c r="K23" s="10"/>
      <c r="L23" s="7"/>
      <c r="M23" s="7"/>
      <c r="N23" s="7"/>
      <c r="O23" s="7"/>
      <c r="P23" s="7"/>
      <c r="Q23" s="7"/>
      <c r="AD23" s="10"/>
      <c r="AE23" s="7"/>
      <c r="AF23" s="7"/>
      <c r="AG23" s="7"/>
      <c r="AH23" s="7"/>
      <c r="AI23" s="7"/>
      <c r="AJ23" s="7"/>
    </row>
    <row r="24" spans="1:38" ht="12.75" customHeight="1" thickBot="1">
      <c r="A24">
        <v>1</v>
      </c>
      <c r="B24">
        <v>1</v>
      </c>
      <c r="C24">
        <v>1</v>
      </c>
      <c r="D24">
        <v>1</v>
      </c>
      <c r="E24">
        <v>1</v>
      </c>
      <c r="F24">
        <v>1</v>
      </c>
      <c r="G24">
        <v>1</v>
      </c>
      <c r="H24">
        <v>1</v>
      </c>
      <c r="I24" s="1" t="s">
        <v>34</v>
      </c>
      <c r="K24" s="10"/>
      <c r="L24" s="170">
        <f>IF(Y22=1,"Please input service brake data on this sheet and park brake data on Sheet 2.","")</f>
      </c>
      <c r="M24" s="170"/>
      <c r="N24" s="170"/>
      <c r="O24" s="170"/>
      <c r="P24" s="170"/>
      <c r="Q24" s="170"/>
      <c r="R24" s="170"/>
      <c r="S24" s="170"/>
      <c r="T24" s="127"/>
      <c r="U24" s="127"/>
      <c r="V24" s="127"/>
      <c r="W24" s="127"/>
      <c r="X24" s="127"/>
      <c r="Y24" s="127"/>
      <c r="Z24" s="127"/>
      <c r="AA24" s="127"/>
      <c r="AB24" s="44"/>
      <c r="AC24" s="2"/>
      <c r="AD24" s="45"/>
      <c r="AE24" s="16"/>
      <c r="AF24" s="16"/>
      <c r="AG24" s="16"/>
      <c r="AH24" s="16"/>
      <c r="AI24" s="16"/>
      <c r="AJ24" s="16"/>
      <c r="AK24" s="2"/>
      <c r="AL24" s="2"/>
    </row>
    <row r="25" spans="1:38" ht="12.75" customHeight="1" thickBot="1">
      <c r="A25">
        <v>1</v>
      </c>
      <c r="B25">
        <v>1</v>
      </c>
      <c r="C25">
        <v>1</v>
      </c>
      <c r="D25">
        <v>1</v>
      </c>
      <c r="E25">
        <v>1</v>
      </c>
      <c r="F25">
        <v>1</v>
      </c>
      <c r="G25">
        <v>1</v>
      </c>
      <c r="H25">
        <v>1</v>
      </c>
      <c r="I25" s="1"/>
      <c r="K25" s="39" t="s">
        <v>113</v>
      </c>
      <c r="L25" s="166"/>
      <c r="M25" s="167"/>
      <c r="N25" s="168"/>
      <c r="O25" s="171" t="s">
        <v>169</v>
      </c>
      <c r="P25" s="172"/>
      <c r="Q25" s="172"/>
      <c r="R25" s="172"/>
      <c r="S25" s="172"/>
      <c r="AB25" s="44"/>
      <c r="AC25" s="2"/>
      <c r="AD25" s="33"/>
      <c r="AE25" s="16"/>
      <c r="AF25" s="16"/>
      <c r="AG25" s="16"/>
      <c r="AH25" s="46"/>
      <c r="AI25" s="47"/>
      <c r="AJ25" s="47"/>
      <c r="AK25" s="47"/>
      <c r="AL25" s="47"/>
    </row>
    <row r="26" spans="1:38" ht="3" customHeight="1" thickBot="1">
      <c r="A26">
        <v>1</v>
      </c>
      <c r="B26">
        <v>1</v>
      </c>
      <c r="C26">
        <v>1</v>
      </c>
      <c r="D26">
        <v>1</v>
      </c>
      <c r="E26">
        <v>1</v>
      </c>
      <c r="F26">
        <v>1</v>
      </c>
      <c r="G26">
        <v>1</v>
      </c>
      <c r="H26">
        <v>1</v>
      </c>
      <c r="I26" s="1"/>
      <c r="K26" s="5"/>
      <c r="L26" s="48"/>
      <c r="M26" s="48"/>
      <c r="N26" s="48"/>
      <c r="O26" s="172"/>
      <c r="P26" s="172"/>
      <c r="Q26" s="172"/>
      <c r="R26" s="172"/>
      <c r="S26" s="172"/>
      <c r="AB26" s="44"/>
      <c r="AC26" s="2"/>
      <c r="AD26" s="33"/>
      <c r="AE26" s="48"/>
      <c r="AF26" s="48"/>
      <c r="AG26" s="48"/>
      <c r="AH26" s="47"/>
      <c r="AI26" s="47"/>
      <c r="AJ26" s="47"/>
      <c r="AK26" s="47"/>
      <c r="AL26" s="47"/>
    </row>
    <row r="27" spans="1:38" ht="12.75" customHeight="1" thickBot="1">
      <c r="A27">
        <v>1</v>
      </c>
      <c r="B27">
        <v>1</v>
      </c>
      <c r="C27">
        <v>1</v>
      </c>
      <c r="D27">
        <v>1</v>
      </c>
      <c r="E27">
        <v>1</v>
      </c>
      <c r="F27">
        <v>1</v>
      </c>
      <c r="G27">
        <v>1</v>
      </c>
      <c r="H27">
        <v>1</v>
      </c>
      <c r="I27" s="1"/>
      <c r="K27" s="5" t="s">
        <v>37</v>
      </c>
      <c r="L27" s="176"/>
      <c r="M27" s="167"/>
      <c r="N27" s="168"/>
      <c r="O27" s="172"/>
      <c r="P27" s="172"/>
      <c r="Q27" s="172"/>
      <c r="R27" s="172"/>
      <c r="S27" s="172"/>
      <c r="AB27" s="44"/>
      <c r="AC27" s="2"/>
      <c r="AD27" s="33"/>
      <c r="AE27" s="49"/>
      <c r="AF27" s="16"/>
      <c r="AG27" s="16"/>
      <c r="AH27" s="47"/>
      <c r="AI27" s="47"/>
      <c r="AJ27" s="47"/>
      <c r="AK27" s="47"/>
      <c r="AL27" s="47"/>
    </row>
    <row r="28" spans="1:38" ht="3" customHeight="1" thickBot="1">
      <c r="A28">
        <v>1</v>
      </c>
      <c r="B28">
        <v>1</v>
      </c>
      <c r="C28">
        <v>1</v>
      </c>
      <c r="D28">
        <v>1</v>
      </c>
      <c r="E28">
        <v>1</v>
      </c>
      <c r="F28">
        <v>1</v>
      </c>
      <c r="G28">
        <v>1</v>
      </c>
      <c r="H28">
        <v>1</v>
      </c>
      <c r="I28" s="1"/>
      <c r="K28" s="5"/>
      <c r="L28" s="48"/>
      <c r="M28" s="48"/>
      <c r="N28" s="48"/>
      <c r="O28" s="172"/>
      <c r="P28" s="172"/>
      <c r="Q28" s="172"/>
      <c r="R28" s="172"/>
      <c r="S28" s="172"/>
      <c r="AB28" s="44"/>
      <c r="AC28" s="2"/>
      <c r="AD28" s="33"/>
      <c r="AE28" s="48"/>
      <c r="AF28" s="48"/>
      <c r="AG28" s="48"/>
      <c r="AH28" s="47"/>
      <c r="AI28" s="47"/>
      <c r="AJ28" s="47"/>
      <c r="AK28" s="47"/>
      <c r="AL28" s="47"/>
    </row>
    <row r="29" spans="1:38" ht="12.75" customHeight="1" thickBot="1">
      <c r="A29">
        <v>1</v>
      </c>
      <c r="B29">
        <v>1</v>
      </c>
      <c r="C29">
        <v>1</v>
      </c>
      <c r="D29">
        <v>1</v>
      </c>
      <c r="E29">
        <v>1</v>
      </c>
      <c r="F29">
        <v>1</v>
      </c>
      <c r="G29">
        <v>1</v>
      </c>
      <c r="H29">
        <v>1</v>
      </c>
      <c r="K29" s="39" t="s">
        <v>93</v>
      </c>
      <c r="L29" s="166"/>
      <c r="M29" s="167"/>
      <c r="N29" s="168"/>
      <c r="O29" s="172"/>
      <c r="P29" s="172"/>
      <c r="Q29" s="172"/>
      <c r="R29" s="172"/>
      <c r="S29" s="172"/>
      <c r="AB29" s="2"/>
      <c r="AC29" s="2"/>
      <c r="AD29" s="50"/>
      <c r="AE29" s="16"/>
      <c r="AF29" s="16"/>
      <c r="AG29" s="16"/>
      <c r="AH29" s="47"/>
      <c r="AI29" s="47"/>
      <c r="AJ29" s="47"/>
      <c r="AK29" s="47"/>
      <c r="AL29" s="47"/>
    </row>
    <row r="30" spans="1:38" ht="3" customHeight="1">
      <c r="A30">
        <v>1</v>
      </c>
      <c r="B30">
        <v>1</v>
      </c>
      <c r="C30">
        <v>1</v>
      </c>
      <c r="D30">
        <v>1</v>
      </c>
      <c r="E30">
        <v>1</v>
      </c>
      <c r="F30">
        <v>1</v>
      </c>
      <c r="G30">
        <v>1</v>
      </c>
      <c r="H30">
        <v>1</v>
      </c>
      <c r="I30" s="1"/>
      <c r="K30" s="5"/>
      <c r="L30" s="14"/>
      <c r="M30" s="14"/>
      <c r="N30" s="14"/>
      <c r="O30" s="172"/>
      <c r="P30" s="172"/>
      <c r="Q30" s="172"/>
      <c r="R30" s="172"/>
      <c r="S30" s="172"/>
      <c r="AB30" s="44"/>
      <c r="AC30" s="2"/>
      <c r="AD30" s="33"/>
      <c r="AE30" s="48"/>
      <c r="AF30" s="48"/>
      <c r="AG30" s="48"/>
      <c r="AH30" s="47"/>
      <c r="AI30" s="47"/>
      <c r="AJ30" s="47"/>
      <c r="AK30" s="47"/>
      <c r="AL30" s="47"/>
    </row>
    <row r="31" spans="1:38" ht="12.75" customHeight="1">
      <c r="A31">
        <v>1</v>
      </c>
      <c r="B31">
        <v>1</v>
      </c>
      <c r="C31">
        <v>1</v>
      </c>
      <c r="D31">
        <v>1</v>
      </c>
      <c r="E31">
        <v>1</v>
      </c>
      <c r="F31">
        <v>1</v>
      </c>
      <c r="G31">
        <v>1</v>
      </c>
      <c r="H31">
        <v>1</v>
      </c>
      <c r="I31" s="1"/>
      <c r="K31" s="39" t="s">
        <v>96</v>
      </c>
      <c r="L31" s="163" t="s">
        <v>94</v>
      </c>
      <c r="M31" s="164"/>
      <c r="N31" s="165"/>
      <c r="O31" s="172"/>
      <c r="P31" s="172"/>
      <c r="Q31" s="172"/>
      <c r="R31" s="172"/>
      <c r="S31" s="172"/>
      <c r="AB31" s="44"/>
      <c r="AC31" s="2"/>
      <c r="AD31" s="33"/>
      <c r="AE31" s="16"/>
      <c r="AF31" s="16"/>
      <c r="AG31" s="16"/>
      <c r="AH31" s="47"/>
      <c r="AI31" s="47"/>
      <c r="AJ31" s="47"/>
      <c r="AK31" s="47"/>
      <c r="AL31" s="47"/>
    </row>
    <row r="32" spans="1:38" ht="12.75" customHeight="1" hidden="1">
      <c r="A32">
        <v>1</v>
      </c>
      <c r="B32">
        <v>1</v>
      </c>
      <c r="C32">
        <v>1</v>
      </c>
      <c r="D32">
        <v>1</v>
      </c>
      <c r="E32">
        <v>1</v>
      </c>
      <c r="F32">
        <v>1</v>
      </c>
      <c r="G32">
        <v>1</v>
      </c>
      <c r="H32">
        <v>1</v>
      </c>
      <c r="I32" s="1"/>
      <c r="K32" s="5"/>
      <c r="L32" s="7"/>
      <c r="M32" s="7"/>
      <c r="N32" s="7"/>
      <c r="O32" s="129"/>
      <c r="P32" s="129"/>
      <c r="Q32" s="129"/>
      <c r="R32" s="129"/>
      <c r="S32" s="129"/>
      <c r="AB32" s="44"/>
      <c r="AC32" s="2"/>
      <c r="AD32" s="33"/>
      <c r="AE32" s="16"/>
      <c r="AF32" s="16"/>
      <c r="AG32" s="16"/>
      <c r="AH32" s="16"/>
      <c r="AI32" s="16"/>
      <c r="AJ32" s="16"/>
      <c r="AK32" s="2"/>
      <c r="AL32" s="2"/>
    </row>
    <row r="33" spans="1:38" ht="12.75" customHeight="1" hidden="1">
      <c r="A33">
        <v>1</v>
      </c>
      <c r="B33">
        <v>1</v>
      </c>
      <c r="C33">
        <v>1</v>
      </c>
      <c r="D33">
        <v>1</v>
      </c>
      <c r="E33">
        <v>1</v>
      </c>
      <c r="F33">
        <v>1</v>
      </c>
      <c r="G33">
        <v>1</v>
      </c>
      <c r="H33">
        <v>1</v>
      </c>
      <c r="I33" s="1"/>
      <c r="K33" s="39" t="s">
        <v>114</v>
      </c>
      <c r="L33" s="157"/>
      <c r="M33" s="162"/>
      <c r="N33" s="173"/>
      <c r="O33" s="7"/>
      <c r="P33" s="7"/>
      <c r="Q33" s="7"/>
      <c r="AB33" s="44"/>
      <c r="AC33" s="2"/>
      <c r="AD33" s="33"/>
      <c r="AE33" s="49"/>
      <c r="AF33" s="49"/>
      <c r="AG33" s="49"/>
      <c r="AH33" s="16"/>
      <c r="AI33" s="16"/>
      <c r="AJ33" s="16"/>
      <c r="AK33" s="2"/>
      <c r="AL33" s="2"/>
    </row>
    <row r="34" spans="1:38" ht="3" customHeight="1" hidden="1">
      <c r="A34">
        <v>1</v>
      </c>
      <c r="B34">
        <v>1</v>
      </c>
      <c r="C34">
        <v>1</v>
      </c>
      <c r="D34">
        <v>1</v>
      </c>
      <c r="E34">
        <v>1</v>
      </c>
      <c r="F34">
        <v>1</v>
      </c>
      <c r="G34">
        <v>1</v>
      </c>
      <c r="H34">
        <v>1</v>
      </c>
      <c r="I34" s="1"/>
      <c r="K34" s="5"/>
      <c r="L34" s="7"/>
      <c r="M34" s="7"/>
      <c r="N34" s="7"/>
      <c r="O34" s="7"/>
      <c r="P34" s="7"/>
      <c r="Q34" s="7"/>
      <c r="AB34" s="44"/>
      <c r="AC34" s="2"/>
      <c r="AD34" s="33"/>
      <c r="AE34" s="16"/>
      <c r="AF34" s="16"/>
      <c r="AG34" s="16"/>
      <c r="AH34" s="16"/>
      <c r="AI34" s="16"/>
      <c r="AJ34" s="16"/>
      <c r="AK34" s="2"/>
      <c r="AL34" s="2"/>
    </row>
    <row r="35" spans="1:38" ht="12.75" customHeight="1" hidden="1">
      <c r="A35">
        <v>1</v>
      </c>
      <c r="B35">
        <v>1</v>
      </c>
      <c r="C35">
        <v>1</v>
      </c>
      <c r="D35">
        <v>1</v>
      </c>
      <c r="E35">
        <v>1</v>
      </c>
      <c r="F35">
        <v>1</v>
      </c>
      <c r="G35">
        <v>1</v>
      </c>
      <c r="H35">
        <v>1</v>
      </c>
      <c r="I35" s="1"/>
      <c r="K35" s="5" t="s">
        <v>35</v>
      </c>
      <c r="L35" s="157"/>
      <c r="M35" s="158"/>
      <c r="N35" s="159"/>
      <c r="O35" s="7"/>
      <c r="P35" s="7"/>
      <c r="Q35" s="7"/>
      <c r="AB35" s="44"/>
      <c r="AC35" s="2"/>
      <c r="AD35" s="33"/>
      <c r="AE35" s="16"/>
      <c r="AF35" s="16"/>
      <c r="AG35" s="16"/>
      <c r="AH35" s="16"/>
      <c r="AI35" s="16"/>
      <c r="AJ35" s="16"/>
      <c r="AK35" s="2"/>
      <c r="AL35" s="2"/>
    </row>
    <row r="36" spans="1:38" ht="3" customHeight="1" hidden="1">
      <c r="A36">
        <v>1</v>
      </c>
      <c r="B36">
        <v>1</v>
      </c>
      <c r="C36">
        <v>1</v>
      </c>
      <c r="D36">
        <v>1</v>
      </c>
      <c r="E36">
        <v>1</v>
      </c>
      <c r="F36">
        <v>1</v>
      </c>
      <c r="G36">
        <v>1</v>
      </c>
      <c r="H36">
        <v>1</v>
      </c>
      <c r="I36" s="1"/>
      <c r="K36" s="5"/>
      <c r="L36" s="7"/>
      <c r="M36" s="7"/>
      <c r="N36" s="7"/>
      <c r="O36" s="7"/>
      <c r="P36" s="7"/>
      <c r="Q36" s="7"/>
      <c r="V36" s="6"/>
      <c r="W36" s="6"/>
      <c r="X36" s="6"/>
      <c r="Y36" s="6"/>
      <c r="Z36" s="6"/>
      <c r="AB36" s="44"/>
      <c r="AC36" s="2"/>
      <c r="AD36" s="33"/>
      <c r="AE36" s="16"/>
      <c r="AF36" s="16"/>
      <c r="AG36" s="16"/>
      <c r="AH36" s="16"/>
      <c r="AI36" s="16"/>
      <c r="AJ36" s="16"/>
      <c r="AK36" s="2"/>
      <c r="AL36" s="2"/>
    </row>
    <row r="37" spans="1:38" ht="12.75" customHeight="1" hidden="1">
      <c r="A37">
        <v>1</v>
      </c>
      <c r="B37">
        <v>1</v>
      </c>
      <c r="C37">
        <v>1</v>
      </c>
      <c r="D37">
        <v>1</v>
      </c>
      <c r="E37">
        <v>1</v>
      </c>
      <c r="F37">
        <v>1</v>
      </c>
      <c r="G37">
        <v>1</v>
      </c>
      <c r="H37">
        <v>1</v>
      </c>
      <c r="I37" s="1"/>
      <c r="K37" s="5" t="s">
        <v>41</v>
      </c>
      <c r="L37" s="157"/>
      <c r="M37" s="158"/>
      <c r="N37" s="159"/>
      <c r="O37" s="7" t="s">
        <v>42</v>
      </c>
      <c r="P37" s="7"/>
      <c r="Q37" s="7"/>
      <c r="V37" s="6"/>
      <c r="W37" s="6"/>
      <c r="X37" s="6"/>
      <c r="Y37" s="6"/>
      <c r="Z37" s="6"/>
      <c r="AB37" s="44"/>
      <c r="AC37" s="2"/>
      <c r="AD37" s="33"/>
      <c r="AE37" s="16"/>
      <c r="AF37" s="16"/>
      <c r="AG37" s="16"/>
      <c r="AH37" s="16"/>
      <c r="AI37" s="16"/>
      <c r="AJ37" s="16"/>
      <c r="AK37" s="2"/>
      <c r="AL37" s="2"/>
    </row>
    <row r="38" spans="1:38" ht="3" customHeight="1" hidden="1">
      <c r="A38">
        <v>1</v>
      </c>
      <c r="B38">
        <v>1</v>
      </c>
      <c r="C38">
        <v>1</v>
      </c>
      <c r="D38">
        <v>1</v>
      </c>
      <c r="E38">
        <v>1</v>
      </c>
      <c r="F38">
        <v>1</v>
      </c>
      <c r="G38">
        <v>1</v>
      </c>
      <c r="H38">
        <v>1</v>
      </c>
      <c r="I38" s="1"/>
      <c r="K38" s="5"/>
      <c r="L38" s="14"/>
      <c r="M38" s="14"/>
      <c r="N38" s="14"/>
      <c r="O38" s="7"/>
      <c r="P38" s="7"/>
      <c r="Q38" s="7"/>
      <c r="AB38" s="44"/>
      <c r="AC38" s="2"/>
      <c r="AD38" s="33"/>
      <c r="AE38" s="16"/>
      <c r="AF38" s="16"/>
      <c r="AG38" s="16"/>
      <c r="AH38" s="16"/>
      <c r="AI38" s="16"/>
      <c r="AJ38" s="16"/>
      <c r="AK38" s="2"/>
      <c r="AL38" s="2"/>
    </row>
    <row r="39" spans="1:38" ht="12.75" customHeight="1" hidden="1">
      <c r="A39">
        <v>1</v>
      </c>
      <c r="B39">
        <v>1</v>
      </c>
      <c r="C39">
        <v>1</v>
      </c>
      <c r="D39">
        <v>1</v>
      </c>
      <c r="E39">
        <v>1</v>
      </c>
      <c r="F39">
        <v>1</v>
      </c>
      <c r="G39">
        <v>1</v>
      </c>
      <c r="H39">
        <v>1</v>
      </c>
      <c r="I39" s="1"/>
      <c r="K39" s="5" t="s">
        <v>36</v>
      </c>
      <c r="L39" s="157"/>
      <c r="M39" s="158"/>
      <c r="N39" s="159"/>
      <c r="O39" s="27" t="s">
        <v>159</v>
      </c>
      <c r="P39" s="7"/>
      <c r="Q39" s="7"/>
      <c r="V39" s="6"/>
      <c r="W39" s="6"/>
      <c r="X39" s="6"/>
      <c r="Y39" s="6"/>
      <c r="Z39" s="6"/>
      <c r="AB39" s="44"/>
      <c r="AC39" s="2"/>
      <c r="AD39" s="33"/>
      <c r="AE39" s="16"/>
      <c r="AF39" s="16"/>
      <c r="AG39" s="16"/>
      <c r="AH39" s="16"/>
      <c r="AI39" s="16"/>
      <c r="AJ39" s="16"/>
      <c r="AK39" s="2"/>
      <c r="AL39" s="2"/>
    </row>
    <row r="40" spans="1:38" ht="3" customHeight="1" hidden="1" thickBot="1">
      <c r="A40">
        <v>1</v>
      </c>
      <c r="B40">
        <v>1</v>
      </c>
      <c r="C40">
        <v>1</v>
      </c>
      <c r="D40">
        <v>1</v>
      </c>
      <c r="E40">
        <v>1</v>
      </c>
      <c r="F40">
        <v>1</v>
      </c>
      <c r="G40">
        <v>1</v>
      </c>
      <c r="H40">
        <v>1</v>
      </c>
      <c r="I40" s="1"/>
      <c r="K40" s="5"/>
      <c r="L40" s="14"/>
      <c r="M40" s="14"/>
      <c r="N40" s="14"/>
      <c r="O40" s="7"/>
      <c r="P40" s="7"/>
      <c r="Q40" s="7"/>
      <c r="W40" s="6"/>
      <c r="X40" s="6"/>
      <c r="Y40" s="6"/>
      <c r="AB40" s="44"/>
      <c r="AC40" s="2"/>
      <c r="AD40" s="33"/>
      <c r="AE40" s="16"/>
      <c r="AF40" s="16"/>
      <c r="AG40" s="16"/>
      <c r="AH40" s="16"/>
      <c r="AI40" s="16"/>
      <c r="AJ40" s="16"/>
      <c r="AK40" s="2"/>
      <c r="AL40" s="2"/>
    </row>
    <row r="41" spans="1:49" ht="12.75" customHeight="1" hidden="1">
      <c r="A41">
        <v>1</v>
      </c>
      <c r="B41">
        <v>1</v>
      </c>
      <c r="C41">
        <v>1</v>
      </c>
      <c r="D41">
        <v>1</v>
      </c>
      <c r="E41">
        <v>1</v>
      </c>
      <c r="F41">
        <v>1</v>
      </c>
      <c r="G41">
        <v>1</v>
      </c>
      <c r="H41">
        <v>1</v>
      </c>
      <c r="I41" s="1"/>
      <c r="K41" s="5" t="s">
        <v>38</v>
      </c>
      <c r="L41" s="157"/>
      <c r="M41" s="158"/>
      <c r="N41" s="159"/>
      <c r="O41" s="7" t="s">
        <v>111</v>
      </c>
      <c r="P41" s="7"/>
      <c r="Q41" s="7"/>
      <c r="V41" s="3"/>
      <c r="W41" s="3"/>
      <c r="X41" s="3"/>
      <c r="Y41" s="3"/>
      <c r="Z41" s="3"/>
      <c r="AB41" s="145" t="s">
        <v>95</v>
      </c>
      <c r="AC41" s="146"/>
      <c r="AD41" s="146"/>
      <c r="AE41" s="146"/>
      <c r="AF41" s="146"/>
      <c r="AG41" s="146"/>
      <c r="AH41" s="146"/>
      <c r="AI41" s="146"/>
      <c r="AJ41" s="146"/>
      <c r="AK41" s="146"/>
      <c r="AL41" s="147"/>
      <c r="AM41" s="145" t="s">
        <v>94</v>
      </c>
      <c r="AN41" s="146"/>
      <c r="AO41" s="146"/>
      <c r="AP41" s="146"/>
      <c r="AQ41" s="146"/>
      <c r="AR41" s="146"/>
      <c r="AS41" s="146"/>
      <c r="AT41" s="146"/>
      <c r="AU41" s="146"/>
      <c r="AV41" s="146"/>
      <c r="AW41" s="147"/>
    </row>
    <row r="42" spans="1:49" ht="3" customHeight="1" hidden="1">
      <c r="A42">
        <v>1</v>
      </c>
      <c r="B42">
        <v>1</v>
      </c>
      <c r="C42">
        <v>1</v>
      </c>
      <c r="D42">
        <v>1</v>
      </c>
      <c r="E42">
        <v>1</v>
      </c>
      <c r="F42">
        <v>1</v>
      </c>
      <c r="G42">
        <v>1</v>
      </c>
      <c r="H42">
        <v>1</v>
      </c>
      <c r="I42" s="1"/>
      <c r="K42" s="5"/>
      <c r="L42" s="14"/>
      <c r="M42" s="14"/>
      <c r="N42" s="14"/>
      <c r="O42" s="7"/>
      <c r="P42" s="7"/>
      <c r="Q42" s="7"/>
      <c r="AB42" s="148"/>
      <c r="AC42" s="149"/>
      <c r="AD42" s="149"/>
      <c r="AE42" s="149"/>
      <c r="AF42" s="149"/>
      <c r="AG42" s="149"/>
      <c r="AH42" s="149"/>
      <c r="AI42" s="149"/>
      <c r="AJ42" s="149"/>
      <c r="AK42" s="149"/>
      <c r="AL42" s="150"/>
      <c r="AM42" s="148"/>
      <c r="AN42" s="149"/>
      <c r="AO42" s="149"/>
      <c r="AP42" s="149"/>
      <c r="AQ42" s="149"/>
      <c r="AR42" s="149"/>
      <c r="AS42" s="149"/>
      <c r="AT42" s="149"/>
      <c r="AU42" s="149"/>
      <c r="AV42" s="149"/>
      <c r="AW42" s="150"/>
    </row>
    <row r="43" spans="1:49" ht="12.75" customHeight="1" hidden="1">
      <c r="A43">
        <v>1</v>
      </c>
      <c r="B43">
        <v>1</v>
      </c>
      <c r="C43">
        <v>1</v>
      </c>
      <c r="D43">
        <v>1</v>
      </c>
      <c r="E43">
        <v>1</v>
      </c>
      <c r="F43">
        <v>1</v>
      </c>
      <c r="G43">
        <v>1</v>
      </c>
      <c r="H43">
        <v>1</v>
      </c>
      <c r="K43" s="5" t="s">
        <v>39</v>
      </c>
      <c r="L43" s="157"/>
      <c r="M43" s="158"/>
      <c r="N43" s="159"/>
      <c r="O43" t="s">
        <v>112</v>
      </c>
      <c r="AB43" s="148"/>
      <c r="AC43" s="149"/>
      <c r="AD43" s="149"/>
      <c r="AE43" s="149"/>
      <c r="AF43" s="149"/>
      <c r="AG43" s="149"/>
      <c r="AH43" s="149"/>
      <c r="AI43" s="149"/>
      <c r="AJ43" s="149"/>
      <c r="AK43" s="149"/>
      <c r="AL43" s="150"/>
      <c r="AM43" s="148"/>
      <c r="AN43" s="149"/>
      <c r="AO43" s="149"/>
      <c r="AP43" s="149"/>
      <c r="AQ43" s="149"/>
      <c r="AR43" s="149"/>
      <c r="AS43" s="149"/>
      <c r="AT43" s="149"/>
      <c r="AU43" s="149"/>
      <c r="AV43" s="149"/>
      <c r="AW43" s="150"/>
    </row>
    <row r="44" spans="1:49" ht="3" customHeight="1" hidden="1">
      <c r="A44">
        <v>1</v>
      </c>
      <c r="B44">
        <v>1</v>
      </c>
      <c r="C44">
        <v>1</v>
      </c>
      <c r="D44">
        <v>1</v>
      </c>
      <c r="E44">
        <v>1</v>
      </c>
      <c r="F44">
        <v>1</v>
      </c>
      <c r="G44">
        <v>1</v>
      </c>
      <c r="H44">
        <v>1</v>
      </c>
      <c r="K44" s="5"/>
      <c r="L44" s="14"/>
      <c r="M44" s="14"/>
      <c r="N44" s="14"/>
      <c r="AB44" s="148"/>
      <c r="AC44" s="149"/>
      <c r="AD44" s="149"/>
      <c r="AE44" s="149"/>
      <c r="AF44" s="149"/>
      <c r="AG44" s="149"/>
      <c r="AH44" s="149"/>
      <c r="AI44" s="149"/>
      <c r="AJ44" s="149"/>
      <c r="AK44" s="149"/>
      <c r="AL44" s="150"/>
      <c r="AM44" s="148"/>
      <c r="AN44" s="149"/>
      <c r="AO44" s="149"/>
      <c r="AP44" s="149"/>
      <c r="AQ44" s="149"/>
      <c r="AR44" s="149"/>
      <c r="AS44" s="149"/>
      <c r="AT44" s="149"/>
      <c r="AU44" s="149"/>
      <c r="AV44" s="149"/>
      <c r="AW44" s="150"/>
    </row>
    <row r="45" spans="1:49" ht="12.75" customHeight="1" hidden="1" thickBot="1">
      <c r="A45">
        <v>1</v>
      </c>
      <c r="B45">
        <v>1</v>
      </c>
      <c r="C45">
        <v>1</v>
      </c>
      <c r="D45">
        <v>1</v>
      </c>
      <c r="E45">
        <v>1</v>
      </c>
      <c r="F45">
        <v>1</v>
      </c>
      <c r="G45">
        <v>1</v>
      </c>
      <c r="H45">
        <v>1</v>
      </c>
      <c r="K45" s="5" t="s">
        <v>40</v>
      </c>
      <c r="L45" s="157"/>
      <c r="M45" s="158"/>
      <c r="N45" s="159"/>
      <c r="O45" s="8" t="s">
        <v>141</v>
      </c>
      <c r="AB45" s="151"/>
      <c r="AC45" s="152"/>
      <c r="AD45" s="152"/>
      <c r="AE45" s="152"/>
      <c r="AF45" s="152"/>
      <c r="AG45" s="152"/>
      <c r="AH45" s="152"/>
      <c r="AI45" s="152"/>
      <c r="AJ45" s="152"/>
      <c r="AK45" s="152"/>
      <c r="AL45" s="153"/>
      <c r="AM45" s="151"/>
      <c r="AN45" s="152"/>
      <c r="AO45" s="152"/>
      <c r="AP45" s="152"/>
      <c r="AQ45" s="152"/>
      <c r="AR45" s="152"/>
      <c r="AS45" s="152"/>
      <c r="AT45" s="152"/>
      <c r="AU45" s="152"/>
      <c r="AV45" s="152"/>
      <c r="AW45" s="153"/>
    </row>
    <row r="46" spans="1:49" ht="3" customHeight="1" hidden="1">
      <c r="A46">
        <v>1</v>
      </c>
      <c r="B46">
        <v>1</v>
      </c>
      <c r="C46">
        <v>1</v>
      </c>
      <c r="D46">
        <v>1</v>
      </c>
      <c r="E46">
        <v>1</v>
      </c>
      <c r="F46">
        <v>1</v>
      </c>
      <c r="G46">
        <v>1</v>
      </c>
      <c r="H46">
        <v>1</v>
      </c>
      <c r="K46" s="5"/>
      <c r="L46" s="7"/>
      <c r="M46" s="7"/>
      <c r="N46" s="7"/>
      <c r="AB46" s="62"/>
      <c r="AC46" s="53"/>
      <c r="AD46" s="60"/>
      <c r="AE46" s="51"/>
      <c r="AF46" s="51"/>
      <c r="AG46" s="51"/>
      <c r="AH46" s="53"/>
      <c r="AI46" s="53"/>
      <c r="AJ46" s="53"/>
      <c r="AK46" s="53"/>
      <c r="AL46" s="63"/>
      <c r="AM46" s="62"/>
      <c r="AN46" s="53"/>
      <c r="AO46" s="53"/>
      <c r="AP46" s="53"/>
      <c r="AQ46" s="53"/>
      <c r="AR46" s="53"/>
      <c r="AS46" s="53"/>
      <c r="AT46" s="53"/>
      <c r="AU46" s="53"/>
      <c r="AV46" s="53"/>
      <c r="AW46" s="63"/>
    </row>
    <row r="47" spans="1:49" ht="12.75" customHeight="1" hidden="1">
      <c r="A47">
        <v>1</v>
      </c>
      <c r="B47">
        <v>1</v>
      </c>
      <c r="C47">
        <v>1</v>
      </c>
      <c r="D47">
        <v>1</v>
      </c>
      <c r="E47">
        <v>1</v>
      </c>
      <c r="F47">
        <v>1</v>
      </c>
      <c r="G47">
        <v>1</v>
      </c>
      <c r="H47">
        <v>1</v>
      </c>
      <c r="I47" s="1"/>
      <c r="K47" s="5" t="s">
        <v>90</v>
      </c>
      <c r="L47" s="157"/>
      <c r="M47" s="158"/>
      <c r="N47" s="159"/>
      <c r="O47" s="42" t="str">
        <f>IF($L$31="Metric",AH47,AS47)</f>
        <v>⁰F</v>
      </c>
      <c r="P47" s="7"/>
      <c r="Q47" s="7"/>
      <c r="AB47" s="64"/>
      <c r="AC47" s="53"/>
      <c r="AD47" s="60" t="s">
        <v>90</v>
      </c>
      <c r="AE47" s="154">
        <f>IF($L$31="Metric",L47,(5/9)*(L47-32))</f>
        <v>-17.77777777777778</v>
      </c>
      <c r="AF47" s="155"/>
      <c r="AG47" s="156"/>
      <c r="AH47" s="52" t="s">
        <v>97</v>
      </c>
      <c r="AI47" s="51"/>
      <c r="AJ47" s="51"/>
      <c r="AK47" s="53"/>
      <c r="AL47" s="63"/>
      <c r="AM47" s="64"/>
      <c r="AN47" s="53"/>
      <c r="AO47" s="60" t="s">
        <v>90</v>
      </c>
      <c r="AP47" s="154">
        <f>IF($L$31="English",L47,32+9/5*L47)</f>
        <v>0</v>
      </c>
      <c r="AQ47" s="155"/>
      <c r="AR47" s="156"/>
      <c r="AS47" s="52" t="s">
        <v>105</v>
      </c>
      <c r="AT47" s="51"/>
      <c r="AU47" s="51"/>
      <c r="AV47" s="53"/>
      <c r="AW47" s="63"/>
    </row>
    <row r="48" spans="1:49" ht="3" customHeight="1" hidden="1">
      <c r="A48">
        <v>1</v>
      </c>
      <c r="B48">
        <v>1</v>
      </c>
      <c r="C48">
        <v>1</v>
      </c>
      <c r="D48">
        <v>1</v>
      </c>
      <c r="E48">
        <v>1</v>
      </c>
      <c r="F48">
        <v>1</v>
      </c>
      <c r="G48">
        <v>1</v>
      </c>
      <c r="H48">
        <v>1</v>
      </c>
      <c r="K48" s="5"/>
      <c r="L48" s="7"/>
      <c r="M48" s="7"/>
      <c r="N48" s="7"/>
      <c r="O48" s="42"/>
      <c r="AB48" s="62"/>
      <c r="AC48" s="53"/>
      <c r="AD48" s="60"/>
      <c r="AE48" s="51"/>
      <c r="AF48" s="51"/>
      <c r="AG48" s="51"/>
      <c r="AH48" s="53"/>
      <c r="AI48" s="53"/>
      <c r="AJ48" s="53"/>
      <c r="AK48" s="53"/>
      <c r="AL48" s="63"/>
      <c r="AM48" s="62"/>
      <c r="AN48" s="53"/>
      <c r="AO48" s="60"/>
      <c r="AP48" s="51"/>
      <c r="AQ48" s="51"/>
      <c r="AR48" s="51"/>
      <c r="AS48" s="53"/>
      <c r="AT48" s="53"/>
      <c r="AU48" s="53"/>
      <c r="AV48" s="53"/>
      <c r="AW48" s="63"/>
    </row>
    <row r="49" spans="1:49" ht="12.75" customHeight="1" hidden="1">
      <c r="A49">
        <v>1</v>
      </c>
      <c r="B49">
        <v>1</v>
      </c>
      <c r="C49">
        <v>1</v>
      </c>
      <c r="D49">
        <v>1</v>
      </c>
      <c r="E49">
        <v>1</v>
      </c>
      <c r="F49">
        <v>1</v>
      </c>
      <c r="G49">
        <v>1</v>
      </c>
      <c r="H49">
        <v>1</v>
      </c>
      <c r="I49" s="1"/>
      <c r="K49" s="5" t="s">
        <v>91</v>
      </c>
      <c r="L49" s="157"/>
      <c r="M49" s="158"/>
      <c r="N49" s="159"/>
      <c r="O49" s="42" t="str">
        <f>IF($L$31="Metric",AH49,AS49)</f>
        <v>⁰F</v>
      </c>
      <c r="P49" s="7"/>
      <c r="Q49" s="7"/>
      <c r="AB49" s="64"/>
      <c r="AC49" s="53"/>
      <c r="AD49" s="60" t="s">
        <v>91</v>
      </c>
      <c r="AE49" s="154">
        <f>IF($L$31="Metric",L49,(5/9)*(L49-32))</f>
        <v>-17.77777777777778</v>
      </c>
      <c r="AF49" s="155"/>
      <c r="AG49" s="156"/>
      <c r="AH49" s="52" t="s">
        <v>97</v>
      </c>
      <c r="AI49" s="51"/>
      <c r="AJ49" s="51"/>
      <c r="AK49" s="53"/>
      <c r="AL49" s="63"/>
      <c r="AM49" s="64"/>
      <c r="AN49" s="53"/>
      <c r="AO49" s="60" t="s">
        <v>91</v>
      </c>
      <c r="AP49" s="154">
        <f>IF($L$31="English",L49,32+9/5*L49)</f>
        <v>0</v>
      </c>
      <c r="AQ49" s="155"/>
      <c r="AR49" s="156"/>
      <c r="AS49" s="52" t="s">
        <v>105</v>
      </c>
      <c r="AT49" s="51"/>
      <c r="AU49" s="51"/>
      <c r="AV49" s="53"/>
      <c r="AW49" s="63"/>
    </row>
    <row r="50" spans="1:49" ht="6" customHeight="1" hidden="1">
      <c r="A50">
        <v>1</v>
      </c>
      <c r="B50">
        <v>1</v>
      </c>
      <c r="C50">
        <v>1</v>
      </c>
      <c r="D50">
        <v>1</v>
      </c>
      <c r="E50">
        <v>1</v>
      </c>
      <c r="F50">
        <v>1</v>
      </c>
      <c r="G50">
        <v>1</v>
      </c>
      <c r="H50">
        <v>1</v>
      </c>
      <c r="K50" s="10"/>
      <c r="L50" s="7"/>
      <c r="M50" s="7"/>
      <c r="N50" s="7"/>
      <c r="AB50" s="62"/>
      <c r="AC50" s="53"/>
      <c r="AD50" s="65"/>
      <c r="AE50" s="51"/>
      <c r="AF50" s="51"/>
      <c r="AG50" s="51"/>
      <c r="AH50" s="53"/>
      <c r="AI50" s="53"/>
      <c r="AJ50" s="53"/>
      <c r="AK50" s="53"/>
      <c r="AL50" s="63"/>
      <c r="AM50" s="62"/>
      <c r="AN50" s="53"/>
      <c r="AO50" s="65"/>
      <c r="AP50" s="51"/>
      <c r="AQ50" s="51"/>
      <c r="AR50" s="51"/>
      <c r="AS50" s="53"/>
      <c r="AT50" s="53"/>
      <c r="AU50" s="53"/>
      <c r="AV50" s="53"/>
      <c r="AW50" s="63"/>
    </row>
    <row r="51" spans="1:49" ht="12.75" customHeight="1" hidden="1">
      <c r="A51">
        <v>1</v>
      </c>
      <c r="B51">
        <v>1</v>
      </c>
      <c r="C51">
        <v>1</v>
      </c>
      <c r="D51">
        <v>1</v>
      </c>
      <c r="E51">
        <v>1</v>
      </c>
      <c r="F51">
        <v>1</v>
      </c>
      <c r="G51">
        <v>1</v>
      </c>
      <c r="H51">
        <v>1</v>
      </c>
      <c r="I51" s="1" t="s">
        <v>115</v>
      </c>
      <c r="J51" s="1"/>
      <c r="K51" s="1"/>
      <c r="AB51" s="64" t="s">
        <v>0</v>
      </c>
      <c r="AC51" s="66"/>
      <c r="AD51" s="66"/>
      <c r="AE51" s="53"/>
      <c r="AF51" s="53"/>
      <c r="AG51" s="53"/>
      <c r="AH51" s="53"/>
      <c r="AI51" s="53"/>
      <c r="AJ51" s="53"/>
      <c r="AK51" s="53"/>
      <c r="AL51" s="63"/>
      <c r="AM51" s="64" t="s">
        <v>0</v>
      </c>
      <c r="AN51" s="66"/>
      <c r="AO51" s="66"/>
      <c r="AP51" s="53"/>
      <c r="AQ51" s="53"/>
      <c r="AR51" s="53"/>
      <c r="AS51" s="53"/>
      <c r="AT51" s="53"/>
      <c r="AU51" s="53"/>
      <c r="AV51" s="53"/>
      <c r="AW51" s="63"/>
    </row>
    <row r="52" spans="1:49" ht="3" customHeight="1" hidden="1">
      <c r="A52">
        <v>1</v>
      </c>
      <c r="B52">
        <v>1</v>
      </c>
      <c r="C52">
        <v>1</v>
      </c>
      <c r="D52">
        <v>1</v>
      </c>
      <c r="E52">
        <v>1</v>
      </c>
      <c r="F52">
        <v>1</v>
      </c>
      <c r="G52">
        <v>1</v>
      </c>
      <c r="H52">
        <v>1</v>
      </c>
      <c r="I52" s="1"/>
      <c r="J52" s="1"/>
      <c r="K52" s="1"/>
      <c r="AB52" s="64"/>
      <c r="AC52" s="66"/>
      <c r="AD52" s="66"/>
      <c r="AE52" s="53"/>
      <c r="AF52" s="53"/>
      <c r="AG52" s="53"/>
      <c r="AH52" s="53"/>
      <c r="AI52" s="53"/>
      <c r="AJ52" s="53"/>
      <c r="AK52" s="53"/>
      <c r="AL52" s="63"/>
      <c r="AM52" s="64"/>
      <c r="AN52" s="66"/>
      <c r="AO52" s="66"/>
      <c r="AP52" s="53"/>
      <c r="AQ52" s="53"/>
      <c r="AR52" s="53"/>
      <c r="AS52" s="53"/>
      <c r="AT52" s="53"/>
      <c r="AU52" s="53"/>
      <c r="AV52" s="53"/>
      <c r="AW52" s="63"/>
    </row>
    <row r="53" spans="1:49" ht="12.75" customHeight="1" hidden="1">
      <c r="A53">
        <v>1</v>
      </c>
      <c r="B53">
        <v>1</v>
      </c>
      <c r="C53">
        <v>1</v>
      </c>
      <c r="D53">
        <v>1</v>
      </c>
      <c r="E53">
        <v>1</v>
      </c>
      <c r="F53" s="8">
        <v>0</v>
      </c>
      <c r="G53">
        <v>1</v>
      </c>
      <c r="H53">
        <v>1</v>
      </c>
      <c r="K53" s="8" t="s">
        <v>116</v>
      </c>
      <c r="L53" t="s">
        <v>15</v>
      </c>
      <c r="M53" s="122"/>
      <c r="N53" t="str">
        <f>IF($L$31="Metric",AG53,AR53)</f>
        <v>lb</v>
      </c>
      <c r="O53" s="2"/>
      <c r="AB53" s="62"/>
      <c r="AC53" s="53"/>
      <c r="AD53" s="53" t="s">
        <v>1</v>
      </c>
      <c r="AE53" s="53" t="s">
        <v>15</v>
      </c>
      <c r="AF53" s="88">
        <f>IF($L$31="Metric",M53,M53*0.453592)</f>
        <v>0</v>
      </c>
      <c r="AG53" s="53" t="s">
        <v>98</v>
      </c>
      <c r="AH53" s="53"/>
      <c r="AI53" s="53"/>
      <c r="AJ53" s="53"/>
      <c r="AK53" s="53"/>
      <c r="AL53" s="63"/>
      <c r="AM53" s="62"/>
      <c r="AN53" s="53"/>
      <c r="AO53" s="53" t="s">
        <v>1</v>
      </c>
      <c r="AP53" s="53" t="s">
        <v>15</v>
      </c>
      <c r="AQ53" s="88">
        <f>IF($L$31="English",M53,M53*2.20462)</f>
        <v>0</v>
      </c>
      <c r="AR53" s="53" t="s">
        <v>106</v>
      </c>
      <c r="AS53" s="53"/>
      <c r="AT53" s="53"/>
      <c r="AU53" s="53"/>
      <c r="AV53" s="53"/>
      <c r="AW53" s="63"/>
    </row>
    <row r="54" spans="1:49" ht="3" customHeight="1" hidden="1">
      <c r="A54">
        <v>1</v>
      </c>
      <c r="B54">
        <v>1</v>
      </c>
      <c r="C54">
        <v>1</v>
      </c>
      <c r="D54">
        <v>1</v>
      </c>
      <c r="E54">
        <v>1</v>
      </c>
      <c r="F54">
        <v>0</v>
      </c>
      <c r="G54">
        <v>1</v>
      </c>
      <c r="H54">
        <v>1</v>
      </c>
      <c r="AB54" s="62"/>
      <c r="AC54" s="53"/>
      <c r="AD54" s="53"/>
      <c r="AE54" s="53"/>
      <c r="AF54" s="53"/>
      <c r="AG54" s="53"/>
      <c r="AH54" s="53"/>
      <c r="AI54" s="53"/>
      <c r="AJ54" s="53"/>
      <c r="AK54" s="53"/>
      <c r="AL54" s="63"/>
      <c r="AM54" s="62"/>
      <c r="AN54" s="53"/>
      <c r="AO54" s="53"/>
      <c r="AP54" s="53"/>
      <c r="AQ54" s="54"/>
      <c r="AR54" s="53"/>
      <c r="AS54" s="53"/>
      <c r="AT54" s="53"/>
      <c r="AU54" s="53"/>
      <c r="AV54" s="53"/>
      <c r="AW54" s="63"/>
    </row>
    <row r="55" spans="1:49" ht="15.75" customHeight="1" hidden="1">
      <c r="A55">
        <v>1</v>
      </c>
      <c r="B55">
        <v>1</v>
      </c>
      <c r="C55">
        <v>1</v>
      </c>
      <c r="D55">
        <v>1</v>
      </c>
      <c r="E55">
        <v>1</v>
      </c>
      <c r="F55">
        <v>0</v>
      </c>
      <c r="G55">
        <v>1</v>
      </c>
      <c r="H55">
        <v>1</v>
      </c>
      <c r="K55" s="8" t="s">
        <v>117</v>
      </c>
      <c r="L55" t="s">
        <v>16</v>
      </c>
      <c r="M55" s="122"/>
      <c r="N55" t="str">
        <f>IF($L$31="Metric",AG55,AR55)</f>
        <v>lb</v>
      </c>
      <c r="O55" s="3"/>
      <c r="P55" s="3"/>
      <c r="Q55" s="3"/>
      <c r="R55" s="3"/>
      <c r="AB55" s="62"/>
      <c r="AC55" s="53"/>
      <c r="AD55" s="53" t="s">
        <v>2</v>
      </c>
      <c r="AE55" s="53" t="s">
        <v>16</v>
      </c>
      <c r="AF55" s="88">
        <f>IF($L$31="Metric",M55,M55*0.453592)</f>
        <v>0</v>
      </c>
      <c r="AG55" s="53" t="s">
        <v>98</v>
      </c>
      <c r="AH55" s="51"/>
      <c r="AI55" s="51"/>
      <c r="AJ55" s="51"/>
      <c r="AK55" s="51"/>
      <c r="AL55" s="63"/>
      <c r="AM55" s="62"/>
      <c r="AN55" s="53"/>
      <c r="AO55" s="53" t="s">
        <v>2</v>
      </c>
      <c r="AP55" s="53" t="s">
        <v>16</v>
      </c>
      <c r="AQ55" s="88">
        <f>IF($L$31="English",M55,M55*2.20462)</f>
        <v>0</v>
      </c>
      <c r="AR55" s="53" t="s">
        <v>106</v>
      </c>
      <c r="AS55" s="51"/>
      <c r="AT55" s="51"/>
      <c r="AU55" s="51"/>
      <c r="AV55" s="51"/>
      <c r="AW55" s="63"/>
    </row>
    <row r="56" spans="1:49" ht="3" customHeight="1" hidden="1">
      <c r="A56">
        <v>1</v>
      </c>
      <c r="B56">
        <v>1</v>
      </c>
      <c r="C56">
        <v>1</v>
      </c>
      <c r="D56">
        <v>1</v>
      </c>
      <c r="E56">
        <v>1</v>
      </c>
      <c r="F56">
        <v>0</v>
      </c>
      <c r="G56">
        <v>1</v>
      </c>
      <c r="H56">
        <v>1</v>
      </c>
      <c r="M56" s="4"/>
      <c r="AB56" s="62"/>
      <c r="AC56" s="53"/>
      <c r="AD56" s="53"/>
      <c r="AE56" s="53"/>
      <c r="AF56" s="53"/>
      <c r="AG56" s="53"/>
      <c r="AH56" s="53"/>
      <c r="AI56" s="53"/>
      <c r="AJ56" s="53"/>
      <c r="AK56" s="53"/>
      <c r="AL56" s="63"/>
      <c r="AM56" s="62"/>
      <c r="AN56" s="53"/>
      <c r="AO56" s="53"/>
      <c r="AP56" s="53"/>
      <c r="AQ56" s="53"/>
      <c r="AR56" s="53"/>
      <c r="AS56" s="53"/>
      <c r="AT56" s="53"/>
      <c r="AU56" s="53"/>
      <c r="AV56" s="53"/>
      <c r="AW56" s="63"/>
    </row>
    <row r="57" spans="1:49" ht="14.25" customHeight="1" hidden="1">
      <c r="A57">
        <v>0</v>
      </c>
      <c r="B57">
        <v>0</v>
      </c>
      <c r="C57">
        <v>1</v>
      </c>
      <c r="D57">
        <v>1</v>
      </c>
      <c r="E57">
        <v>0</v>
      </c>
      <c r="F57">
        <v>0</v>
      </c>
      <c r="G57">
        <v>1</v>
      </c>
      <c r="H57">
        <v>1</v>
      </c>
      <c r="K57" t="s">
        <v>3</v>
      </c>
      <c r="L57" t="s">
        <v>17</v>
      </c>
      <c r="M57" s="112"/>
      <c r="N57" t="s">
        <v>4</v>
      </c>
      <c r="P57" s="118"/>
      <c r="Q57" s="118"/>
      <c r="R57" s="118"/>
      <c r="S57" s="118"/>
      <c r="T57" s="118"/>
      <c r="AB57" s="62"/>
      <c r="AC57" s="53"/>
      <c r="AD57" s="51"/>
      <c r="AE57" s="51"/>
      <c r="AF57" s="51"/>
      <c r="AG57" s="51"/>
      <c r="AH57" s="51"/>
      <c r="AI57" s="51"/>
      <c r="AJ57" s="51"/>
      <c r="AK57" s="51"/>
      <c r="AL57" s="67"/>
      <c r="AM57" s="62"/>
      <c r="AN57" s="53"/>
      <c r="AO57" s="51"/>
      <c r="AP57" s="51"/>
      <c r="AQ57" s="51"/>
      <c r="AR57" s="51"/>
      <c r="AS57" s="51"/>
      <c r="AT57" s="51"/>
      <c r="AU57" s="51"/>
      <c r="AV57" s="51"/>
      <c r="AW57" s="67"/>
    </row>
    <row r="58" spans="1:49" ht="14.25" customHeight="1" hidden="1">
      <c r="A58">
        <v>0</v>
      </c>
      <c r="B58">
        <v>0</v>
      </c>
      <c r="C58">
        <v>1</v>
      </c>
      <c r="D58">
        <v>1</v>
      </c>
      <c r="E58">
        <v>0</v>
      </c>
      <c r="F58">
        <v>0</v>
      </c>
      <c r="G58">
        <v>1</v>
      </c>
      <c r="H58">
        <v>1</v>
      </c>
      <c r="M58" s="4"/>
      <c r="P58" s="118"/>
      <c r="Q58" s="118"/>
      <c r="R58" s="118"/>
      <c r="S58" s="118"/>
      <c r="T58" s="118"/>
      <c r="AB58" s="62"/>
      <c r="AC58" s="53"/>
      <c r="AD58" s="53"/>
      <c r="AE58" s="53"/>
      <c r="AF58" s="53"/>
      <c r="AG58" s="53"/>
      <c r="AH58" s="51"/>
      <c r="AI58" s="68"/>
      <c r="AJ58" s="69"/>
      <c r="AK58" s="69"/>
      <c r="AL58" s="70"/>
      <c r="AM58" s="62"/>
      <c r="AN58" s="53"/>
      <c r="AO58" s="53"/>
      <c r="AP58" s="53"/>
      <c r="AQ58" s="53"/>
      <c r="AR58" s="53"/>
      <c r="AS58" s="51"/>
      <c r="AT58" s="68"/>
      <c r="AU58" s="69"/>
      <c r="AV58" s="69"/>
      <c r="AW58" s="70"/>
    </row>
    <row r="59" spans="1:49" ht="14.25" customHeight="1" hidden="1">
      <c r="A59">
        <v>0</v>
      </c>
      <c r="B59">
        <v>1</v>
      </c>
      <c r="C59">
        <v>0</v>
      </c>
      <c r="D59">
        <v>0</v>
      </c>
      <c r="E59">
        <v>0</v>
      </c>
      <c r="F59">
        <v>0</v>
      </c>
      <c r="G59" s="108">
        <v>0</v>
      </c>
      <c r="H59">
        <v>1</v>
      </c>
      <c r="K59" t="s">
        <v>48</v>
      </c>
      <c r="M59" s="112"/>
      <c r="N59" s="8" t="str">
        <f>IF($L$31="Metric",AG59,AR59)</f>
        <v>lbm-ft²</v>
      </c>
      <c r="O59" s="3"/>
      <c r="P59" s="24"/>
      <c r="Q59" s="25"/>
      <c r="R59" s="25"/>
      <c r="S59" s="25"/>
      <c r="AB59" s="62"/>
      <c r="AC59" s="53"/>
      <c r="AD59" s="53" t="s">
        <v>48</v>
      </c>
      <c r="AE59" s="53"/>
      <c r="AF59" s="84">
        <f>IF($L$31="Metric",M59,M59*0.0421401101)</f>
        <v>0</v>
      </c>
      <c r="AG59" s="61" t="s">
        <v>49</v>
      </c>
      <c r="AH59" s="51"/>
      <c r="AI59" s="68"/>
      <c r="AJ59" s="69"/>
      <c r="AK59" s="69"/>
      <c r="AL59" s="70"/>
      <c r="AM59" s="62"/>
      <c r="AN59" s="53"/>
      <c r="AO59" s="53" t="s">
        <v>48</v>
      </c>
      <c r="AP59" s="53"/>
      <c r="AQ59" s="84">
        <f>IF($L$31="English",M59,M59*23.7303604)</f>
        <v>0</v>
      </c>
      <c r="AR59" s="61" t="s">
        <v>109</v>
      </c>
      <c r="AS59" s="51"/>
      <c r="AT59" s="68"/>
      <c r="AU59" s="69"/>
      <c r="AV59" s="69"/>
      <c r="AW59" s="70"/>
    </row>
    <row r="60" spans="1:49" ht="12.75" customHeight="1" hidden="1">
      <c r="A60">
        <v>0</v>
      </c>
      <c r="B60">
        <v>1</v>
      </c>
      <c r="C60">
        <v>0</v>
      </c>
      <c r="D60">
        <v>0</v>
      </c>
      <c r="E60">
        <v>0</v>
      </c>
      <c r="F60">
        <v>0</v>
      </c>
      <c r="G60">
        <v>0</v>
      </c>
      <c r="H60">
        <v>1</v>
      </c>
      <c r="M60" s="4"/>
      <c r="O60" s="3"/>
      <c r="P60" s="22"/>
      <c r="Q60" s="3"/>
      <c r="R60" s="3"/>
      <c r="S60" s="3"/>
      <c r="AB60" s="62"/>
      <c r="AC60" s="53"/>
      <c r="AD60" s="53"/>
      <c r="AE60" s="53"/>
      <c r="AF60" s="53"/>
      <c r="AG60" s="53"/>
      <c r="AH60" s="51"/>
      <c r="AI60" s="59"/>
      <c r="AJ60" s="51"/>
      <c r="AK60" s="51"/>
      <c r="AL60" s="67"/>
      <c r="AM60" s="62"/>
      <c r="AN60" s="53"/>
      <c r="AO60" s="53"/>
      <c r="AP60" s="53"/>
      <c r="AQ60" s="53"/>
      <c r="AR60" s="53"/>
      <c r="AS60" s="51"/>
      <c r="AT60" s="59"/>
      <c r="AU60" s="51"/>
      <c r="AV60" s="51"/>
      <c r="AW60" s="67"/>
    </row>
    <row r="61" spans="1:49" ht="3" customHeight="1" hidden="1">
      <c r="A61">
        <v>1</v>
      </c>
      <c r="B61">
        <v>1</v>
      </c>
      <c r="C61">
        <v>1</v>
      </c>
      <c r="D61">
        <v>1</v>
      </c>
      <c r="E61">
        <v>1</v>
      </c>
      <c r="F61">
        <v>0</v>
      </c>
      <c r="G61">
        <v>1</v>
      </c>
      <c r="H61">
        <v>1</v>
      </c>
      <c r="M61" s="4"/>
      <c r="AB61" s="62"/>
      <c r="AC61" s="53"/>
      <c r="AD61" s="53"/>
      <c r="AE61" s="53"/>
      <c r="AF61" s="53"/>
      <c r="AG61" s="53"/>
      <c r="AH61" s="53"/>
      <c r="AI61" s="53"/>
      <c r="AJ61" s="53"/>
      <c r="AK61" s="53"/>
      <c r="AL61" s="63"/>
      <c r="AM61" s="62"/>
      <c r="AN61" s="53"/>
      <c r="AO61" s="53"/>
      <c r="AP61" s="53"/>
      <c r="AQ61" s="53"/>
      <c r="AR61" s="53"/>
      <c r="AS61" s="53"/>
      <c r="AT61" s="53"/>
      <c r="AU61" s="53"/>
      <c r="AV61" s="53"/>
      <c r="AW61" s="63"/>
    </row>
    <row r="62" spans="1:49" ht="12.75" customHeight="1" hidden="1">
      <c r="A62">
        <v>1</v>
      </c>
      <c r="B62">
        <v>1</v>
      </c>
      <c r="C62">
        <v>1</v>
      </c>
      <c r="D62">
        <v>1</v>
      </c>
      <c r="E62">
        <v>1</v>
      </c>
      <c r="F62">
        <v>1</v>
      </c>
      <c r="G62">
        <v>1</v>
      </c>
      <c r="H62">
        <v>1</v>
      </c>
      <c r="K62" t="s">
        <v>5</v>
      </c>
      <c r="L62" t="s">
        <v>19</v>
      </c>
      <c r="M62" s="123"/>
      <c r="N62" t="s">
        <v>6</v>
      </c>
      <c r="O62" s="3"/>
      <c r="P62" s="103"/>
      <c r="Q62" s="3"/>
      <c r="R62" s="3"/>
      <c r="S62" s="3"/>
      <c r="AB62" s="62"/>
      <c r="AC62" s="53"/>
      <c r="AD62" s="53"/>
      <c r="AE62" s="53"/>
      <c r="AF62" s="55"/>
      <c r="AG62" s="53"/>
      <c r="AH62" s="51"/>
      <c r="AI62" s="51"/>
      <c r="AJ62" s="51"/>
      <c r="AK62" s="51"/>
      <c r="AL62" s="67"/>
      <c r="AM62" s="62"/>
      <c r="AN62" s="53"/>
      <c r="AO62" s="53"/>
      <c r="AP62" s="53"/>
      <c r="AQ62" s="55"/>
      <c r="AR62" s="53"/>
      <c r="AS62" s="51"/>
      <c r="AT62" s="51"/>
      <c r="AU62" s="51"/>
      <c r="AV62" s="51"/>
      <c r="AW62" s="67"/>
    </row>
    <row r="63" spans="1:49" ht="3" customHeight="1" hidden="1">
      <c r="A63">
        <v>1</v>
      </c>
      <c r="B63">
        <v>1</v>
      </c>
      <c r="C63">
        <v>1</v>
      </c>
      <c r="D63">
        <v>1</v>
      </c>
      <c r="E63">
        <v>1</v>
      </c>
      <c r="F63">
        <v>1</v>
      </c>
      <c r="G63">
        <v>1</v>
      </c>
      <c r="H63">
        <v>1</v>
      </c>
      <c r="P63" s="6"/>
      <c r="Q63" s="6"/>
      <c r="R63" s="6"/>
      <c r="AB63" s="62"/>
      <c r="AC63" s="53"/>
      <c r="AD63" s="53"/>
      <c r="AE63" s="53"/>
      <c r="AF63" s="53"/>
      <c r="AG63" s="53"/>
      <c r="AH63" s="53"/>
      <c r="AI63" s="71"/>
      <c r="AJ63" s="71"/>
      <c r="AK63" s="71"/>
      <c r="AL63" s="63"/>
      <c r="AM63" s="62"/>
      <c r="AN63" s="53"/>
      <c r="AO63" s="53"/>
      <c r="AP63" s="53"/>
      <c r="AQ63" s="53"/>
      <c r="AR63" s="53"/>
      <c r="AS63" s="53"/>
      <c r="AT63" s="71"/>
      <c r="AU63" s="71"/>
      <c r="AV63" s="71"/>
      <c r="AW63" s="63"/>
    </row>
    <row r="64" spans="1:49" ht="12.75" customHeight="1" hidden="1">
      <c r="A64">
        <v>1</v>
      </c>
      <c r="B64">
        <v>1</v>
      </c>
      <c r="C64">
        <v>1</v>
      </c>
      <c r="D64">
        <v>1</v>
      </c>
      <c r="E64">
        <v>1</v>
      </c>
      <c r="F64">
        <v>1</v>
      </c>
      <c r="G64">
        <v>1</v>
      </c>
      <c r="H64">
        <v>1</v>
      </c>
      <c r="M64" s="4"/>
      <c r="P64" s="6"/>
      <c r="Q64" s="6"/>
      <c r="R64" s="6"/>
      <c r="AB64" s="62"/>
      <c r="AC64" s="53"/>
      <c r="AD64" s="53"/>
      <c r="AE64" s="53"/>
      <c r="AF64" s="53"/>
      <c r="AG64" s="53"/>
      <c r="AH64" s="53"/>
      <c r="AI64" s="71"/>
      <c r="AJ64" s="71"/>
      <c r="AK64" s="71"/>
      <c r="AL64" s="63"/>
      <c r="AM64" s="62"/>
      <c r="AN64" s="53"/>
      <c r="AO64" s="53"/>
      <c r="AP64" s="53"/>
      <c r="AQ64" s="53"/>
      <c r="AR64" s="53"/>
      <c r="AS64" s="53"/>
      <c r="AT64" s="71"/>
      <c r="AU64" s="71"/>
      <c r="AV64" s="71"/>
      <c r="AW64" s="63"/>
    </row>
    <row r="65" spans="1:49" ht="3" customHeight="1" hidden="1">
      <c r="A65">
        <v>1</v>
      </c>
      <c r="B65">
        <v>1</v>
      </c>
      <c r="C65">
        <v>1</v>
      </c>
      <c r="D65">
        <v>1</v>
      </c>
      <c r="E65">
        <v>1</v>
      </c>
      <c r="F65">
        <v>1</v>
      </c>
      <c r="G65">
        <v>1</v>
      </c>
      <c r="H65">
        <v>1</v>
      </c>
      <c r="M65" s="4"/>
      <c r="P65" s="6"/>
      <c r="Q65" s="6"/>
      <c r="R65" s="6"/>
      <c r="AB65" s="62"/>
      <c r="AC65" s="53"/>
      <c r="AD65" s="53"/>
      <c r="AE65" s="53"/>
      <c r="AF65" s="53"/>
      <c r="AG65" s="53"/>
      <c r="AH65" s="53"/>
      <c r="AI65" s="71"/>
      <c r="AJ65" s="71"/>
      <c r="AK65" s="71"/>
      <c r="AL65" s="63"/>
      <c r="AM65" s="62"/>
      <c r="AN65" s="53"/>
      <c r="AO65" s="53"/>
      <c r="AP65" s="53"/>
      <c r="AQ65" s="53"/>
      <c r="AR65" s="53"/>
      <c r="AS65" s="53"/>
      <c r="AT65" s="71"/>
      <c r="AU65" s="71"/>
      <c r="AV65" s="71"/>
      <c r="AW65" s="63"/>
    </row>
    <row r="66" spans="1:49" ht="12.75" customHeight="1" hidden="1">
      <c r="A66">
        <v>1</v>
      </c>
      <c r="B66">
        <v>1</v>
      </c>
      <c r="C66">
        <v>1</v>
      </c>
      <c r="D66">
        <v>1</v>
      </c>
      <c r="E66">
        <v>1</v>
      </c>
      <c r="F66">
        <v>0</v>
      </c>
      <c r="G66">
        <v>1</v>
      </c>
      <c r="H66">
        <v>1</v>
      </c>
      <c r="K66" s="1" t="s">
        <v>118</v>
      </c>
      <c r="M66" s="4"/>
      <c r="P66" s="6"/>
      <c r="Q66" s="6"/>
      <c r="R66" s="6"/>
      <c r="AB66" s="62"/>
      <c r="AC66" s="53"/>
      <c r="AD66" s="66" t="s">
        <v>118</v>
      </c>
      <c r="AE66" s="53"/>
      <c r="AF66" s="53"/>
      <c r="AG66" s="53"/>
      <c r="AH66" s="53"/>
      <c r="AI66" s="71"/>
      <c r="AJ66" s="71"/>
      <c r="AK66" s="71"/>
      <c r="AL66" s="63"/>
      <c r="AM66" s="62"/>
      <c r="AN66" s="53"/>
      <c r="AO66" s="66" t="s">
        <v>118</v>
      </c>
      <c r="AP66" s="53"/>
      <c r="AQ66" s="53"/>
      <c r="AR66" s="53"/>
      <c r="AS66" s="53"/>
      <c r="AT66" s="71"/>
      <c r="AU66" s="71"/>
      <c r="AV66" s="71"/>
      <c r="AW66" s="63"/>
    </row>
    <row r="67" spans="1:49" ht="3" customHeight="1" hidden="1">
      <c r="A67">
        <v>1</v>
      </c>
      <c r="B67">
        <v>1</v>
      </c>
      <c r="C67">
        <v>1</v>
      </c>
      <c r="D67">
        <v>1</v>
      </c>
      <c r="E67">
        <v>1</v>
      </c>
      <c r="F67">
        <v>0</v>
      </c>
      <c r="G67">
        <v>1</v>
      </c>
      <c r="H67">
        <v>1</v>
      </c>
      <c r="M67" s="4"/>
      <c r="P67" s="6"/>
      <c r="Q67" s="6"/>
      <c r="R67" s="6"/>
      <c r="AB67" s="62"/>
      <c r="AC67" s="53"/>
      <c r="AD67" s="53"/>
      <c r="AE67" s="53"/>
      <c r="AF67" s="53"/>
      <c r="AG67" s="53"/>
      <c r="AH67" s="53"/>
      <c r="AI67" s="71"/>
      <c r="AJ67" s="71"/>
      <c r="AK67" s="71"/>
      <c r="AL67" s="63"/>
      <c r="AM67" s="62"/>
      <c r="AN67" s="53"/>
      <c r="AO67" s="53"/>
      <c r="AP67" s="53"/>
      <c r="AQ67" s="53"/>
      <c r="AR67" s="53"/>
      <c r="AS67" s="53"/>
      <c r="AT67" s="71"/>
      <c r="AU67" s="71"/>
      <c r="AV67" s="71"/>
      <c r="AW67" s="63"/>
    </row>
    <row r="68" spans="1:49" ht="12.75" customHeight="1" hidden="1">
      <c r="A68">
        <v>1</v>
      </c>
      <c r="B68">
        <v>1</v>
      </c>
      <c r="C68">
        <v>1</v>
      </c>
      <c r="D68">
        <v>1</v>
      </c>
      <c r="E68">
        <v>1</v>
      </c>
      <c r="F68">
        <v>0</v>
      </c>
      <c r="G68">
        <v>1</v>
      </c>
      <c r="H68">
        <v>1</v>
      </c>
      <c r="K68" s="8" t="s">
        <v>128</v>
      </c>
      <c r="M68" s="112"/>
      <c r="P68" s="6"/>
      <c r="Q68" s="6"/>
      <c r="R68" s="6"/>
      <c r="AB68" s="62"/>
      <c r="AC68" s="53"/>
      <c r="AD68" s="53"/>
      <c r="AE68" s="53"/>
      <c r="AF68" s="53"/>
      <c r="AG68" s="53"/>
      <c r="AH68" s="53"/>
      <c r="AI68" s="71"/>
      <c r="AJ68" s="71"/>
      <c r="AK68" s="71"/>
      <c r="AL68" s="63"/>
      <c r="AM68" s="62"/>
      <c r="AN68" s="53"/>
      <c r="AO68" s="53"/>
      <c r="AP68" s="53"/>
      <c r="AQ68" s="53"/>
      <c r="AR68" s="53"/>
      <c r="AS68" s="53"/>
      <c r="AT68" s="71"/>
      <c r="AU68" s="71"/>
      <c r="AV68" s="71"/>
      <c r="AW68" s="63"/>
    </row>
    <row r="69" spans="1:49" ht="3" customHeight="1" hidden="1">
      <c r="A69">
        <v>1</v>
      </c>
      <c r="B69">
        <v>1</v>
      </c>
      <c r="C69">
        <v>1</v>
      </c>
      <c r="D69">
        <v>1</v>
      </c>
      <c r="E69">
        <v>1</v>
      </c>
      <c r="F69">
        <v>0</v>
      </c>
      <c r="G69">
        <v>1</v>
      </c>
      <c r="H69">
        <v>1</v>
      </c>
      <c r="M69" s="4"/>
      <c r="P69" s="6"/>
      <c r="Q69" s="6"/>
      <c r="R69" s="6"/>
      <c r="AB69" s="62"/>
      <c r="AC69" s="53"/>
      <c r="AD69" s="53"/>
      <c r="AE69" s="53"/>
      <c r="AF69" s="53"/>
      <c r="AG69" s="53"/>
      <c r="AH69" s="53"/>
      <c r="AI69" s="71"/>
      <c r="AJ69" s="71"/>
      <c r="AK69" s="71"/>
      <c r="AL69" s="63"/>
      <c r="AM69" s="62"/>
      <c r="AN69" s="53"/>
      <c r="AO69" s="53"/>
      <c r="AP69" s="53"/>
      <c r="AQ69" s="53"/>
      <c r="AR69" s="53"/>
      <c r="AS69" s="53"/>
      <c r="AT69" s="71"/>
      <c r="AU69" s="71"/>
      <c r="AV69" s="71"/>
      <c r="AW69" s="63"/>
    </row>
    <row r="70" spans="1:49" ht="12.75" customHeight="1" hidden="1">
      <c r="A70">
        <v>1</v>
      </c>
      <c r="B70">
        <v>1</v>
      </c>
      <c r="C70">
        <v>0</v>
      </c>
      <c r="D70">
        <v>0</v>
      </c>
      <c r="E70">
        <v>1</v>
      </c>
      <c r="F70">
        <v>0</v>
      </c>
      <c r="G70">
        <v>0</v>
      </c>
      <c r="H70">
        <v>1</v>
      </c>
      <c r="K70" s="8" t="s">
        <v>150</v>
      </c>
      <c r="M70" s="113"/>
      <c r="N70" t="str">
        <f>IF($L$31="Metric",AG70,AR70)</f>
        <v>psi</v>
      </c>
      <c r="P70" s="119"/>
      <c r="Q70" s="119"/>
      <c r="R70" s="119"/>
      <c r="S70" s="119"/>
      <c r="T70" s="119"/>
      <c r="AB70" s="62"/>
      <c r="AC70" s="53"/>
      <c r="AD70" s="53" t="s">
        <v>150</v>
      </c>
      <c r="AE70" s="53"/>
      <c r="AF70" s="89">
        <f>IF($L$31="Metric",M70,M70*0.0689475729)</f>
        <v>0</v>
      </c>
      <c r="AG70" s="53" t="s">
        <v>99</v>
      </c>
      <c r="AH70" s="71"/>
      <c r="AI70" s="134" t="s">
        <v>7</v>
      </c>
      <c r="AJ70" s="134"/>
      <c r="AK70" s="134"/>
      <c r="AL70" s="135"/>
      <c r="AM70" s="62"/>
      <c r="AN70" s="53"/>
      <c r="AO70" s="53" t="s">
        <v>150</v>
      </c>
      <c r="AP70" s="53"/>
      <c r="AQ70" s="89">
        <f>IF($L$31="English",M70,M70*14.5037738)</f>
        <v>0</v>
      </c>
      <c r="AR70" s="61" t="s">
        <v>107</v>
      </c>
      <c r="AS70" s="71"/>
      <c r="AT70" s="134" t="s">
        <v>7</v>
      </c>
      <c r="AU70" s="134"/>
      <c r="AV70" s="134"/>
      <c r="AW70" s="135"/>
    </row>
    <row r="71" spans="1:49" ht="3" customHeight="1" hidden="1">
      <c r="A71">
        <v>1</v>
      </c>
      <c r="B71">
        <v>1</v>
      </c>
      <c r="C71">
        <v>0</v>
      </c>
      <c r="D71">
        <v>0</v>
      </c>
      <c r="E71">
        <v>1</v>
      </c>
      <c r="F71">
        <v>0</v>
      </c>
      <c r="G71">
        <v>0</v>
      </c>
      <c r="H71">
        <v>1</v>
      </c>
      <c r="Q71" s="6"/>
      <c r="R71" s="6"/>
      <c r="S71" s="6"/>
      <c r="AB71" s="62"/>
      <c r="AC71" s="53"/>
      <c r="AD71" s="53"/>
      <c r="AE71" s="53"/>
      <c r="AF71" s="91"/>
      <c r="AG71" s="53"/>
      <c r="AH71" s="53"/>
      <c r="AI71" s="71"/>
      <c r="AJ71" s="71"/>
      <c r="AK71" s="71"/>
      <c r="AL71" s="63"/>
      <c r="AM71" s="62"/>
      <c r="AN71" s="53"/>
      <c r="AO71" s="53"/>
      <c r="AP71" s="53"/>
      <c r="AQ71" s="91"/>
      <c r="AR71" s="53"/>
      <c r="AS71" s="53"/>
      <c r="AT71" s="71"/>
      <c r="AU71" s="71"/>
      <c r="AV71" s="71"/>
      <c r="AW71" s="63"/>
    </row>
    <row r="72" spans="1:49" ht="12.75" customHeight="1" hidden="1">
      <c r="A72">
        <v>0</v>
      </c>
      <c r="B72">
        <v>0</v>
      </c>
      <c r="C72">
        <v>1</v>
      </c>
      <c r="D72">
        <v>1</v>
      </c>
      <c r="E72">
        <v>0</v>
      </c>
      <c r="F72">
        <v>0</v>
      </c>
      <c r="G72">
        <v>1</v>
      </c>
      <c r="H72">
        <v>1</v>
      </c>
      <c r="K72" s="8" t="s">
        <v>151</v>
      </c>
      <c r="M72" s="113"/>
      <c r="N72" t="str">
        <f>IF($L$31="Metric",AG72,AR72)</f>
        <v>psi</v>
      </c>
      <c r="P72" s="119"/>
      <c r="Q72" s="119"/>
      <c r="R72" s="119"/>
      <c r="S72" s="119"/>
      <c r="T72" s="119"/>
      <c r="AB72" s="62"/>
      <c r="AC72" s="53"/>
      <c r="AD72" s="53" t="s">
        <v>151</v>
      </c>
      <c r="AE72" s="53"/>
      <c r="AF72" s="89">
        <f>IF($L$31="Metric",M72,M72*0.0689475729)</f>
        <v>0</v>
      </c>
      <c r="AG72" s="53" t="s">
        <v>99</v>
      </c>
      <c r="AH72" s="71"/>
      <c r="AI72" s="134" t="s">
        <v>7</v>
      </c>
      <c r="AJ72" s="134"/>
      <c r="AK72" s="134"/>
      <c r="AL72" s="135"/>
      <c r="AM72" s="62"/>
      <c r="AN72" s="53"/>
      <c r="AO72" s="53" t="s">
        <v>151</v>
      </c>
      <c r="AP72" s="53"/>
      <c r="AQ72" s="89">
        <f>IF($L$31="English",M72,M72*14.5037738)</f>
        <v>0</v>
      </c>
      <c r="AR72" s="61" t="s">
        <v>107</v>
      </c>
      <c r="AS72" s="71"/>
      <c r="AT72" s="134" t="s">
        <v>7</v>
      </c>
      <c r="AU72" s="134"/>
      <c r="AV72" s="134"/>
      <c r="AW72" s="135"/>
    </row>
    <row r="73" spans="1:49" ht="3" customHeight="1" hidden="1">
      <c r="A73">
        <v>0</v>
      </c>
      <c r="B73">
        <v>0</v>
      </c>
      <c r="C73">
        <v>1</v>
      </c>
      <c r="D73">
        <v>1</v>
      </c>
      <c r="E73">
        <v>0</v>
      </c>
      <c r="F73">
        <v>0</v>
      </c>
      <c r="G73">
        <v>1</v>
      </c>
      <c r="H73">
        <v>1</v>
      </c>
      <c r="P73" s="6"/>
      <c r="Q73" s="6"/>
      <c r="R73" s="6"/>
      <c r="AB73" s="62"/>
      <c r="AC73" s="53"/>
      <c r="AD73" s="53"/>
      <c r="AE73" s="53"/>
      <c r="AF73" s="91"/>
      <c r="AG73" s="53"/>
      <c r="AH73" s="53"/>
      <c r="AI73" s="71"/>
      <c r="AJ73" s="71"/>
      <c r="AK73" s="71"/>
      <c r="AL73" s="63"/>
      <c r="AM73" s="62"/>
      <c r="AN73" s="53"/>
      <c r="AO73" s="53"/>
      <c r="AP73" s="53"/>
      <c r="AQ73" s="91"/>
      <c r="AR73" s="53"/>
      <c r="AS73" s="53"/>
      <c r="AT73" s="71"/>
      <c r="AU73" s="71"/>
      <c r="AV73" s="71"/>
      <c r="AW73" s="63"/>
    </row>
    <row r="74" spans="1:49" ht="12.75" customHeight="1" hidden="1">
      <c r="A74">
        <v>1</v>
      </c>
      <c r="B74">
        <v>1</v>
      </c>
      <c r="C74">
        <v>0</v>
      </c>
      <c r="D74">
        <v>0</v>
      </c>
      <c r="E74">
        <v>1</v>
      </c>
      <c r="F74">
        <v>0</v>
      </c>
      <c r="G74">
        <v>0</v>
      </c>
      <c r="H74">
        <v>1</v>
      </c>
      <c r="K74" s="8" t="s">
        <v>143</v>
      </c>
      <c r="M74" s="114"/>
      <c r="N74" s="8" t="str">
        <f>IF($L$31="Metric",AG74,AR74)</f>
        <v>in-lb</v>
      </c>
      <c r="O74" s="7"/>
      <c r="P74" s="3"/>
      <c r="Q74" s="7"/>
      <c r="R74" s="3"/>
      <c r="AB74" s="62"/>
      <c r="AC74" s="53"/>
      <c r="AD74" s="61" t="s">
        <v>56</v>
      </c>
      <c r="AE74" s="53"/>
      <c r="AF74" s="87">
        <f>IF($L$31="Metric",M74,M74*0.112984829)</f>
        <v>0</v>
      </c>
      <c r="AG74" s="61" t="s">
        <v>101</v>
      </c>
      <c r="AH74" s="51"/>
      <c r="AI74" s="51"/>
      <c r="AJ74" s="51"/>
      <c r="AK74" s="51"/>
      <c r="AL74" s="63"/>
      <c r="AM74" s="62"/>
      <c r="AN74" s="53"/>
      <c r="AO74" s="61" t="s">
        <v>56</v>
      </c>
      <c r="AP74" s="53"/>
      <c r="AQ74" s="87">
        <f>IF($L$31="English",M74,M74*8.850745792)</f>
        <v>0</v>
      </c>
      <c r="AR74" s="61" t="s">
        <v>52</v>
      </c>
      <c r="AS74" s="51"/>
      <c r="AT74" s="51"/>
      <c r="AU74" s="51"/>
      <c r="AV74" s="51"/>
      <c r="AW74" s="63"/>
    </row>
    <row r="75" spans="1:49" ht="3" customHeight="1" hidden="1">
      <c r="A75">
        <v>1</v>
      </c>
      <c r="B75">
        <v>1</v>
      </c>
      <c r="C75">
        <v>0</v>
      </c>
      <c r="D75">
        <v>0</v>
      </c>
      <c r="E75">
        <v>1</v>
      </c>
      <c r="F75">
        <v>0</v>
      </c>
      <c r="G75">
        <v>0</v>
      </c>
      <c r="H75">
        <v>1</v>
      </c>
      <c r="K75" s="8"/>
      <c r="M75" s="7"/>
      <c r="N75" s="8"/>
      <c r="O75" s="7"/>
      <c r="P75" s="3"/>
      <c r="Q75" s="7"/>
      <c r="R75" s="3"/>
      <c r="AB75" s="62"/>
      <c r="AC75" s="53"/>
      <c r="AD75" s="61"/>
      <c r="AE75" s="53"/>
      <c r="AF75" s="51"/>
      <c r="AG75" s="61"/>
      <c r="AH75" s="51"/>
      <c r="AI75" s="51"/>
      <c r="AJ75" s="51"/>
      <c r="AK75" s="51"/>
      <c r="AL75" s="63"/>
      <c r="AM75" s="62"/>
      <c r="AN75" s="53"/>
      <c r="AO75" s="61"/>
      <c r="AP75" s="53"/>
      <c r="AQ75" s="51"/>
      <c r="AR75" s="61"/>
      <c r="AS75" s="51"/>
      <c r="AT75" s="51"/>
      <c r="AU75" s="51"/>
      <c r="AV75" s="51"/>
      <c r="AW75" s="63"/>
    </row>
    <row r="76" spans="1:49" ht="12.75" customHeight="1" hidden="1">
      <c r="A76">
        <v>0</v>
      </c>
      <c r="B76">
        <v>0</v>
      </c>
      <c r="C76">
        <v>1</v>
      </c>
      <c r="D76">
        <v>1</v>
      </c>
      <c r="E76">
        <v>0</v>
      </c>
      <c r="F76">
        <v>0</v>
      </c>
      <c r="G76">
        <v>1</v>
      </c>
      <c r="H76">
        <v>1</v>
      </c>
      <c r="K76" s="8" t="s">
        <v>144</v>
      </c>
      <c r="M76" s="114"/>
      <c r="N76" s="8" t="str">
        <f>IF($L$31="Metric",AG76,AR76)</f>
        <v>in-lb</v>
      </c>
      <c r="O76" s="7"/>
      <c r="P76" s="3"/>
      <c r="Q76" s="7"/>
      <c r="R76" s="3"/>
      <c r="S76" s="34"/>
      <c r="AB76" s="62"/>
      <c r="AC76" s="53"/>
      <c r="AD76" s="61" t="s">
        <v>57</v>
      </c>
      <c r="AE76" s="53"/>
      <c r="AF76" s="87">
        <f>IF($L$31="Metric",M76,M76*0.112984829)</f>
        <v>0</v>
      </c>
      <c r="AG76" s="61" t="s">
        <v>101</v>
      </c>
      <c r="AH76" s="51"/>
      <c r="AI76" s="51"/>
      <c r="AJ76" s="51"/>
      <c r="AK76" s="51"/>
      <c r="AL76" s="63"/>
      <c r="AM76" s="62"/>
      <c r="AN76" s="53"/>
      <c r="AO76" s="61" t="s">
        <v>57</v>
      </c>
      <c r="AP76" s="53"/>
      <c r="AQ76" s="87">
        <f>IF($L$31="English",M76,M76*8.850745792)</f>
        <v>0</v>
      </c>
      <c r="AR76" s="61" t="s">
        <v>52</v>
      </c>
      <c r="AS76" s="51"/>
      <c r="AT76" s="51"/>
      <c r="AU76" s="51"/>
      <c r="AV76" s="51"/>
      <c r="AW76" s="63"/>
    </row>
    <row r="77" spans="1:49" ht="3" customHeight="1" hidden="1">
      <c r="A77">
        <v>0</v>
      </c>
      <c r="B77">
        <v>0</v>
      </c>
      <c r="C77">
        <v>1</v>
      </c>
      <c r="D77">
        <v>1</v>
      </c>
      <c r="E77">
        <v>0</v>
      </c>
      <c r="F77">
        <v>0</v>
      </c>
      <c r="G77">
        <v>1</v>
      </c>
      <c r="H77">
        <v>1</v>
      </c>
      <c r="K77" s="8"/>
      <c r="M77" s="7"/>
      <c r="N77" s="8"/>
      <c r="O77" s="7"/>
      <c r="P77" s="3"/>
      <c r="Q77" s="7"/>
      <c r="R77" s="3"/>
      <c r="AB77" s="62"/>
      <c r="AC77" s="53"/>
      <c r="AD77" s="61"/>
      <c r="AE77" s="53"/>
      <c r="AF77" s="93"/>
      <c r="AG77" s="61"/>
      <c r="AH77" s="51"/>
      <c r="AI77" s="51"/>
      <c r="AJ77" s="51"/>
      <c r="AK77" s="51"/>
      <c r="AL77" s="63"/>
      <c r="AM77" s="62"/>
      <c r="AN77" s="53"/>
      <c r="AO77" s="61"/>
      <c r="AP77" s="53"/>
      <c r="AQ77" s="93"/>
      <c r="AR77" s="61"/>
      <c r="AS77" s="51"/>
      <c r="AT77" s="51"/>
      <c r="AU77" s="51"/>
      <c r="AV77" s="51"/>
      <c r="AW77" s="63"/>
    </row>
    <row r="78" spans="1:49" ht="12.75" customHeight="1" hidden="1">
      <c r="A78">
        <v>1</v>
      </c>
      <c r="B78">
        <v>1</v>
      </c>
      <c r="C78">
        <v>1</v>
      </c>
      <c r="D78">
        <v>1</v>
      </c>
      <c r="E78">
        <v>1</v>
      </c>
      <c r="F78">
        <v>0</v>
      </c>
      <c r="G78">
        <v>1</v>
      </c>
      <c r="H78">
        <v>1</v>
      </c>
      <c r="K78" s="8" t="s">
        <v>122</v>
      </c>
      <c r="M78" s="128"/>
      <c r="N78" s="8" t="str">
        <f>IF($L$31="Metric",AG78,AR78)</f>
        <v>lb</v>
      </c>
      <c r="P78" s="6"/>
      <c r="Q78" s="6"/>
      <c r="R78" s="6"/>
      <c r="AB78" s="62"/>
      <c r="AC78" s="53"/>
      <c r="AD78" s="61" t="s">
        <v>122</v>
      </c>
      <c r="AE78" s="53"/>
      <c r="AF78" s="56">
        <f>IF($L$31="Metric",M78,M78*0.453592)</f>
        <v>0</v>
      </c>
      <c r="AG78" s="61" t="s">
        <v>98</v>
      </c>
      <c r="AH78" s="53"/>
      <c r="AI78" s="71"/>
      <c r="AJ78" s="71"/>
      <c r="AK78" s="71"/>
      <c r="AL78" s="63"/>
      <c r="AM78" s="62"/>
      <c r="AN78" s="53"/>
      <c r="AO78" s="61" t="s">
        <v>122</v>
      </c>
      <c r="AP78" s="53"/>
      <c r="AQ78" s="56">
        <f>IF($L$31="English",M78,M78*2.20462)</f>
        <v>0</v>
      </c>
      <c r="AR78" s="61" t="s">
        <v>106</v>
      </c>
      <c r="AS78" s="53"/>
      <c r="AT78" s="71"/>
      <c r="AU78" s="71"/>
      <c r="AV78" s="71"/>
      <c r="AW78" s="63"/>
    </row>
    <row r="79" spans="1:49" ht="3" customHeight="1" hidden="1">
      <c r="A79">
        <v>1</v>
      </c>
      <c r="B79">
        <v>1</v>
      </c>
      <c r="C79">
        <v>1</v>
      </c>
      <c r="D79">
        <v>1</v>
      </c>
      <c r="E79">
        <v>1</v>
      </c>
      <c r="F79">
        <v>0</v>
      </c>
      <c r="G79">
        <v>1</v>
      </c>
      <c r="H79">
        <v>1</v>
      </c>
      <c r="M79" s="4"/>
      <c r="P79" s="6"/>
      <c r="Q79" s="6"/>
      <c r="R79" s="6"/>
      <c r="AB79" s="62"/>
      <c r="AC79" s="53"/>
      <c r="AD79" s="53"/>
      <c r="AE79" s="53"/>
      <c r="AF79" s="53"/>
      <c r="AG79" s="53"/>
      <c r="AH79" s="53"/>
      <c r="AI79" s="71"/>
      <c r="AJ79" s="71"/>
      <c r="AK79" s="71"/>
      <c r="AL79" s="63"/>
      <c r="AM79" s="62"/>
      <c r="AN79" s="53"/>
      <c r="AO79" s="53"/>
      <c r="AP79" s="53"/>
      <c r="AQ79" s="53"/>
      <c r="AR79" s="53"/>
      <c r="AS79" s="53"/>
      <c r="AT79" s="71"/>
      <c r="AU79" s="71"/>
      <c r="AV79" s="71"/>
      <c r="AW79" s="63"/>
    </row>
    <row r="80" spans="1:49" ht="12.75" customHeight="1" hidden="1">
      <c r="A80">
        <v>1</v>
      </c>
      <c r="B80">
        <v>1</v>
      </c>
      <c r="C80">
        <v>1</v>
      </c>
      <c r="D80">
        <v>1</v>
      </c>
      <c r="E80">
        <v>1</v>
      </c>
      <c r="F80">
        <v>0</v>
      </c>
      <c r="G80">
        <v>1</v>
      </c>
      <c r="H80">
        <v>1</v>
      </c>
      <c r="K80" s="8" t="s">
        <v>125</v>
      </c>
      <c r="M80" s="128"/>
      <c r="N80" s="8" t="str">
        <f>IF($L$31="Metric",AG80,AR80)</f>
        <v>lb</v>
      </c>
      <c r="P80" s="6"/>
      <c r="Q80" s="6"/>
      <c r="R80" s="6"/>
      <c r="AB80" s="62"/>
      <c r="AC80" s="53"/>
      <c r="AD80" s="61" t="s">
        <v>125</v>
      </c>
      <c r="AE80" s="53"/>
      <c r="AF80" s="56">
        <f>IF($L$31="Metric",M80,M80*0.453592)</f>
        <v>0</v>
      </c>
      <c r="AG80" s="61" t="s">
        <v>98</v>
      </c>
      <c r="AH80" s="53"/>
      <c r="AI80" s="71"/>
      <c r="AJ80" s="71"/>
      <c r="AK80" s="71"/>
      <c r="AL80" s="63"/>
      <c r="AM80" s="62"/>
      <c r="AN80" s="53"/>
      <c r="AO80" s="61" t="s">
        <v>125</v>
      </c>
      <c r="AP80" s="53"/>
      <c r="AQ80" s="56">
        <f>IF($L$31="English",M80,M80*2.20462)</f>
        <v>0</v>
      </c>
      <c r="AR80" s="61" t="s">
        <v>106</v>
      </c>
      <c r="AS80" s="53"/>
      <c r="AT80" s="71"/>
      <c r="AU80" s="71"/>
      <c r="AV80" s="71"/>
      <c r="AW80" s="63"/>
    </row>
    <row r="81" spans="1:49" ht="3" customHeight="1" hidden="1">
      <c r="A81">
        <v>1</v>
      </c>
      <c r="B81">
        <v>1</v>
      </c>
      <c r="C81">
        <v>1</v>
      </c>
      <c r="D81">
        <v>1</v>
      </c>
      <c r="E81">
        <v>1</v>
      </c>
      <c r="F81">
        <v>0</v>
      </c>
      <c r="G81">
        <v>1</v>
      </c>
      <c r="H81">
        <v>1</v>
      </c>
      <c r="M81" s="4"/>
      <c r="AB81" s="62"/>
      <c r="AC81" s="53"/>
      <c r="AD81" s="53"/>
      <c r="AE81" s="53"/>
      <c r="AF81" s="53"/>
      <c r="AG81" s="53"/>
      <c r="AH81" s="53"/>
      <c r="AI81" s="53"/>
      <c r="AJ81" s="53"/>
      <c r="AK81" s="53"/>
      <c r="AL81" s="63"/>
      <c r="AM81" s="62"/>
      <c r="AN81" s="53"/>
      <c r="AO81" s="53"/>
      <c r="AP81" s="53"/>
      <c r="AQ81" s="53"/>
      <c r="AR81" s="53"/>
      <c r="AS81" s="53"/>
      <c r="AT81" s="53"/>
      <c r="AU81" s="53"/>
      <c r="AV81" s="53"/>
      <c r="AW81" s="63"/>
    </row>
    <row r="82" spans="1:49" ht="14.25" customHeight="1" hidden="1">
      <c r="A82">
        <v>1</v>
      </c>
      <c r="B82">
        <v>1</v>
      </c>
      <c r="C82">
        <v>0</v>
      </c>
      <c r="D82">
        <v>0</v>
      </c>
      <c r="E82">
        <v>1</v>
      </c>
      <c r="F82">
        <v>0</v>
      </c>
      <c r="G82">
        <v>0</v>
      </c>
      <c r="H82">
        <v>1</v>
      </c>
      <c r="K82" t="s">
        <v>3</v>
      </c>
      <c r="L82" t="s">
        <v>17</v>
      </c>
      <c r="M82" s="112"/>
      <c r="N82" t="s">
        <v>4</v>
      </c>
      <c r="P82" s="102"/>
      <c r="Q82" s="17"/>
      <c r="R82" s="17"/>
      <c r="S82" s="17"/>
      <c r="T82" s="17"/>
      <c r="V82" s="17"/>
      <c r="AB82" s="62"/>
      <c r="AC82" s="53"/>
      <c r="AD82" s="51"/>
      <c r="AE82" s="51"/>
      <c r="AF82" s="51"/>
      <c r="AG82" s="51"/>
      <c r="AH82" s="51"/>
      <c r="AI82" s="51"/>
      <c r="AJ82" s="51"/>
      <c r="AK82" s="51"/>
      <c r="AL82" s="67"/>
      <c r="AM82" s="62"/>
      <c r="AN82" s="53"/>
      <c r="AO82" s="51"/>
      <c r="AP82" s="51"/>
      <c r="AQ82" s="51"/>
      <c r="AR82" s="51"/>
      <c r="AS82" s="51"/>
      <c r="AT82" s="51"/>
      <c r="AU82" s="51"/>
      <c r="AV82" s="51"/>
      <c r="AW82" s="67"/>
    </row>
    <row r="83" spans="1:49" ht="3" customHeight="1" hidden="1">
      <c r="A83">
        <v>1</v>
      </c>
      <c r="B83">
        <v>1</v>
      </c>
      <c r="C83">
        <v>0</v>
      </c>
      <c r="D83">
        <v>0</v>
      </c>
      <c r="E83">
        <v>1</v>
      </c>
      <c r="F83">
        <v>0</v>
      </c>
      <c r="G83">
        <v>0</v>
      </c>
      <c r="H83">
        <v>1</v>
      </c>
      <c r="M83" s="4"/>
      <c r="P83" s="6"/>
      <c r="Q83" s="6"/>
      <c r="R83" s="6"/>
      <c r="AB83" s="62"/>
      <c r="AC83" s="53"/>
      <c r="AD83" s="53"/>
      <c r="AE83" s="53"/>
      <c r="AF83" s="53"/>
      <c r="AG83" s="53"/>
      <c r="AH83" s="53"/>
      <c r="AI83" s="71"/>
      <c r="AJ83" s="71"/>
      <c r="AK83" s="71"/>
      <c r="AL83" s="63"/>
      <c r="AM83" s="62"/>
      <c r="AN83" s="53"/>
      <c r="AO83" s="53"/>
      <c r="AP83" s="53"/>
      <c r="AQ83" s="53"/>
      <c r="AR83" s="53"/>
      <c r="AS83" s="53"/>
      <c r="AT83" s="71"/>
      <c r="AU83" s="71"/>
      <c r="AV83" s="71"/>
      <c r="AW83" s="63"/>
    </row>
    <row r="84" spans="1:49" ht="12.75" customHeight="1" hidden="1">
      <c r="A84">
        <v>1</v>
      </c>
      <c r="B84">
        <v>1</v>
      </c>
      <c r="C84">
        <v>1</v>
      </c>
      <c r="D84">
        <v>1</v>
      </c>
      <c r="E84">
        <v>1</v>
      </c>
      <c r="F84">
        <v>0</v>
      </c>
      <c r="G84">
        <v>1</v>
      </c>
      <c r="H84">
        <v>1</v>
      </c>
      <c r="M84" s="4"/>
      <c r="P84" s="6"/>
      <c r="Q84" s="6"/>
      <c r="R84" s="6"/>
      <c r="AB84" s="62"/>
      <c r="AC84" s="53"/>
      <c r="AD84" s="53"/>
      <c r="AE84" s="53"/>
      <c r="AF84" s="53"/>
      <c r="AG84" s="53"/>
      <c r="AH84" s="53"/>
      <c r="AI84" s="71"/>
      <c r="AJ84" s="71"/>
      <c r="AK84" s="71"/>
      <c r="AL84" s="63"/>
      <c r="AM84" s="62"/>
      <c r="AN84" s="53"/>
      <c r="AO84" s="53"/>
      <c r="AP84" s="53"/>
      <c r="AQ84" s="53"/>
      <c r="AR84" s="53"/>
      <c r="AS84" s="53"/>
      <c r="AT84" s="71"/>
      <c r="AU84" s="71"/>
      <c r="AV84" s="71"/>
      <c r="AW84" s="63"/>
    </row>
    <row r="85" spans="1:49" ht="3" customHeight="1" hidden="1">
      <c r="A85">
        <v>1</v>
      </c>
      <c r="B85">
        <v>1</v>
      </c>
      <c r="C85">
        <v>1</v>
      </c>
      <c r="D85">
        <v>1</v>
      </c>
      <c r="E85">
        <v>1</v>
      </c>
      <c r="F85">
        <v>0</v>
      </c>
      <c r="G85">
        <v>1</v>
      </c>
      <c r="H85">
        <v>1</v>
      </c>
      <c r="M85" s="4"/>
      <c r="P85" s="6"/>
      <c r="Q85" s="6"/>
      <c r="R85" s="6"/>
      <c r="AB85" s="62"/>
      <c r="AC85" s="53"/>
      <c r="AD85" s="53"/>
      <c r="AE85" s="53"/>
      <c r="AF85" s="53"/>
      <c r="AG85" s="53"/>
      <c r="AH85" s="53"/>
      <c r="AI85" s="71"/>
      <c r="AJ85" s="71"/>
      <c r="AK85" s="71"/>
      <c r="AL85" s="63"/>
      <c r="AM85" s="62"/>
      <c r="AN85" s="53"/>
      <c r="AO85" s="53"/>
      <c r="AP85" s="53"/>
      <c r="AQ85" s="53"/>
      <c r="AR85" s="53"/>
      <c r="AS85" s="53"/>
      <c r="AT85" s="71"/>
      <c r="AU85" s="71"/>
      <c r="AV85" s="71"/>
      <c r="AW85" s="63"/>
    </row>
    <row r="86" spans="1:49" ht="12.75" customHeight="1" hidden="1">
      <c r="A86">
        <v>0</v>
      </c>
      <c r="B86">
        <v>0</v>
      </c>
      <c r="C86">
        <v>0</v>
      </c>
      <c r="D86">
        <v>0</v>
      </c>
      <c r="E86">
        <v>1</v>
      </c>
      <c r="F86">
        <v>0</v>
      </c>
      <c r="G86">
        <v>1</v>
      </c>
      <c r="H86">
        <v>1</v>
      </c>
      <c r="K86" s="1" t="s">
        <v>119</v>
      </c>
      <c r="M86" s="4"/>
      <c r="P86" s="6"/>
      <c r="Q86" s="6"/>
      <c r="R86" s="6"/>
      <c r="AB86" s="62"/>
      <c r="AC86" s="53"/>
      <c r="AD86" s="66" t="s">
        <v>119</v>
      </c>
      <c r="AE86" s="53"/>
      <c r="AF86" s="53"/>
      <c r="AG86" s="53"/>
      <c r="AH86" s="53"/>
      <c r="AI86" s="71"/>
      <c r="AJ86" s="71"/>
      <c r="AK86" s="71"/>
      <c r="AL86" s="63"/>
      <c r="AM86" s="62"/>
      <c r="AN86" s="53"/>
      <c r="AO86" s="66" t="s">
        <v>119</v>
      </c>
      <c r="AP86" s="53"/>
      <c r="AQ86" s="53"/>
      <c r="AR86" s="53"/>
      <c r="AS86" s="53"/>
      <c r="AT86" s="71"/>
      <c r="AU86" s="71"/>
      <c r="AV86" s="71"/>
      <c r="AW86" s="63"/>
    </row>
    <row r="87" spans="1:49" ht="3" customHeight="1" hidden="1">
      <c r="A87">
        <v>0</v>
      </c>
      <c r="B87">
        <v>0</v>
      </c>
      <c r="C87">
        <v>0</v>
      </c>
      <c r="D87">
        <v>0</v>
      </c>
      <c r="E87">
        <v>1</v>
      </c>
      <c r="F87">
        <v>0</v>
      </c>
      <c r="G87">
        <v>1</v>
      </c>
      <c r="H87">
        <v>1</v>
      </c>
      <c r="M87" s="4"/>
      <c r="P87" s="6"/>
      <c r="Q87" s="6"/>
      <c r="R87" s="6"/>
      <c r="AB87" s="62"/>
      <c r="AC87" s="53"/>
      <c r="AD87" s="53"/>
      <c r="AE87" s="53"/>
      <c r="AF87" s="53"/>
      <c r="AG87" s="53"/>
      <c r="AH87" s="53"/>
      <c r="AI87" s="71"/>
      <c r="AJ87" s="71"/>
      <c r="AK87" s="71"/>
      <c r="AL87" s="63"/>
      <c r="AM87" s="62"/>
      <c r="AN87" s="53"/>
      <c r="AO87" s="53"/>
      <c r="AP87" s="53"/>
      <c r="AQ87" s="53"/>
      <c r="AR87" s="53"/>
      <c r="AS87" s="53"/>
      <c r="AT87" s="71"/>
      <c r="AU87" s="71"/>
      <c r="AV87" s="71"/>
      <c r="AW87" s="63"/>
    </row>
    <row r="88" spans="1:49" ht="12.75" customHeight="1" hidden="1">
      <c r="A88">
        <v>0</v>
      </c>
      <c r="B88">
        <v>0</v>
      </c>
      <c r="C88">
        <v>0</v>
      </c>
      <c r="D88">
        <v>0</v>
      </c>
      <c r="E88">
        <v>1</v>
      </c>
      <c r="F88">
        <v>0</v>
      </c>
      <c r="G88">
        <v>1</v>
      </c>
      <c r="H88">
        <v>1</v>
      </c>
      <c r="K88" s="8" t="s">
        <v>129</v>
      </c>
      <c r="M88" s="112"/>
      <c r="P88" s="6"/>
      <c r="Q88" s="6"/>
      <c r="R88" s="6"/>
      <c r="AB88" s="62"/>
      <c r="AC88" s="53"/>
      <c r="AD88" s="53"/>
      <c r="AE88" s="53"/>
      <c r="AF88" s="53"/>
      <c r="AG88" s="53"/>
      <c r="AH88" s="53"/>
      <c r="AI88" s="71"/>
      <c r="AJ88" s="71"/>
      <c r="AK88" s="71"/>
      <c r="AL88" s="63"/>
      <c r="AM88" s="62"/>
      <c r="AN88" s="53"/>
      <c r="AO88" s="53"/>
      <c r="AP88" s="53"/>
      <c r="AQ88" s="53"/>
      <c r="AR88" s="53"/>
      <c r="AS88" s="53"/>
      <c r="AT88" s="71"/>
      <c r="AU88" s="71"/>
      <c r="AV88" s="71"/>
      <c r="AW88" s="63"/>
    </row>
    <row r="89" spans="1:49" ht="3" customHeight="1" hidden="1">
      <c r="A89">
        <v>0</v>
      </c>
      <c r="B89">
        <v>0</v>
      </c>
      <c r="C89">
        <v>0</v>
      </c>
      <c r="D89">
        <v>0</v>
      </c>
      <c r="E89">
        <v>1</v>
      </c>
      <c r="F89">
        <v>0</v>
      </c>
      <c r="G89">
        <v>1</v>
      </c>
      <c r="H89">
        <v>1</v>
      </c>
      <c r="M89" s="4"/>
      <c r="P89" s="6"/>
      <c r="Q89" s="6"/>
      <c r="R89" s="6"/>
      <c r="AB89" s="62"/>
      <c r="AC89" s="53"/>
      <c r="AD89" s="53"/>
      <c r="AE89" s="53"/>
      <c r="AF89" s="53"/>
      <c r="AG89" s="53"/>
      <c r="AH89" s="53"/>
      <c r="AI89" s="71"/>
      <c r="AJ89" s="71"/>
      <c r="AK89" s="71"/>
      <c r="AL89" s="63"/>
      <c r="AM89" s="62"/>
      <c r="AN89" s="53"/>
      <c r="AO89" s="53"/>
      <c r="AP89" s="53"/>
      <c r="AQ89" s="53"/>
      <c r="AR89" s="53"/>
      <c r="AS89" s="53"/>
      <c r="AT89" s="71"/>
      <c r="AU89" s="71"/>
      <c r="AV89" s="71"/>
      <c r="AW89" s="63"/>
    </row>
    <row r="90" spans="1:49" ht="12.75" customHeight="1" hidden="1">
      <c r="A90">
        <v>0</v>
      </c>
      <c r="B90">
        <v>0</v>
      </c>
      <c r="C90">
        <v>0</v>
      </c>
      <c r="D90">
        <v>0</v>
      </c>
      <c r="E90">
        <v>1</v>
      </c>
      <c r="F90">
        <v>0</v>
      </c>
      <c r="G90">
        <v>0</v>
      </c>
      <c r="H90">
        <v>1</v>
      </c>
      <c r="K90" s="8" t="s">
        <v>163</v>
      </c>
      <c r="M90" s="112"/>
      <c r="N90" t="str">
        <f>IF($L$31="Metric",AG90,AR90)</f>
        <v>psi</v>
      </c>
      <c r="P90" s="119"/>
      <c r="Q90" s="119"/>
      <c r="R90" s="119"/>
      <c r="S90" s="119"/>
      <c r="T90" s="119"/>
      <c r="U90" s="109"/>
      <c r="V90" s="97"/>
      <c r="AB90" s="62"/>
      <c r="AC90" s="53"/>
      <c r="AD90" s="61" t="s">
        <v>163</v>
      </c>
      <c r="AE90" s="53"/>
      <c r="AF90" s="56">
        <f>IF($L$31="Metric",M90,M90*0.0689475729)</f>
        <v>0</v>
      </c>
      <c r="AG90" s="53" t="s">
        <v>99</v>
      </c>
      <c r="AH90" s="53"/>
      <c r="AI90" s="71"/>
      <c r="AJ90" s="71"/>
      <c r="AK90" s="71"/>
      <c r="AL90" s="63"/>
      <c r="AM90" s="62"/>
      <c r="AN90" s="53"/>
      <c r="AO90" s="61" t="s">
        <v>163</v>
      </c>
      <c r="AP90" s="53"/>
      <c r="AQ90" s="56">
        <f>IF($L$31="English",M90,M90*14.5037738)</f>
        <v>0</v>
      </c>
      <c r="AR90" s="53" t="s">
        <v>107</v>
      </c>
      <c r="AS90" s="53"/>
      <c r="AT90" s="71"/>
      <c r="AU90" s="71"/>
      <c r="AV90" s="71"/>
      <c r="AW90" s="63"/>
    </row>
    <row r="91" spans="1:49" ht="3" customHeight="1" hidden="1">
      <c r="A91">
        <v>0</v>
      </c>
      <c r="B91">
        <v>0</v>
      </c>
      <c r="C91">
        <v>0</v>
      </c>
      <c r="D91">
        <v>0</v>
      </c>
      <c r="E91">
        <v>1</v>
      </c>
      <c r="F91">
        <v>0</v>
      </c>
      <c r="G91">
        <v>0</v>
      </c>
      <c r="H91">
        <v>1</v>
      </c>
      <c r="P91" s="6"/>
      <c r="Q91" s="6"/>
      <c r="R91" s="6"/>
      <c r="AB91" s="62"/>
      <c r="AC91" s="53"/>
      <c r="AD91" s="53"/>
      <c r="AE91" s="53"/>
      <c r="AF91" s="53"/>
      <c r="AG91" s="53"/>
      <c r="AH91" s="53"/>
      <c r="AI91" s="71"/>
      <c r="AJ91" s="71"/>
      <c r="AK91" s="71"/>
      <c r="AL91" s="63"/>
      <c r="AM91" s="62"/>
      <c r="AN91" s="53"/>
      <c r="AO91" s="53"/>
      <c r="AP91" s="53"/>
      <c r="AQ91" s="53"/>
      <c r="AR91" s="53"/>
      <c r="AS91" s="53"/>
      <c r="AT91" s="71"/>
      <c r="AU91" s="71"/>
      <c r="AV91" s="71"/>
      <c r="AW91" s="63"/>
    </row>
    <row r="92" spans="1:49" ht="12.75" customHeight="1" hidden="1">
      <c r="A92">
        <v>0</v>
      </c>
      <c r="B92">
        <v>0</v>
      </c>
      <c r="C92">
        <v>0</v>
      </c>
      <c r="D92">
        <v>0</v>
      </c>
      <c r="E92">
        <v>0</v>
      </c>
      <c r="F92">
        <v>0</v>
      </c>
      <c r="G92">
        <v>1</v>
      </c>
      <c r="H92">
        <v>1</v>
      </c>
      <c r="K92" s="8" t="s">
        <v>164</v>
      </c>
      <c r="M92" s="112"/>
      <c r="N92" t="str">
        <f>IF($L$31="Metric",AG92,AR92)</f>
        <v>psi</v>
      </c>
      <c r="P92" s="119"/>
      <c r="Q92" s="119"/>
      <c r="R92" s="119"/>
      <c r="S92" s="119"/>
      <c r="T92" s="119"/>
      <c r="U92" s="109"/>
      <c r="V92" s="97"/>
      <c r="AB92" s="62"/>
      <c r="AC92" s="53"/>
      <c r="AD92" s="61" t="s">
        <v>164</v>
      </c>
      <c r="AE92" s="53"/>
      <c r="AF92" s="56">
        <f>IF($L$31="Metric",M92,M92*0.0689475729)</f>
        <v>0</v>
      </c>
      <c r="AG92" s="53" t="s">
        <v>99</v>
      </c>
      <c r="AH92" s="53"/>
      <c r="AI92" s="71"/>
      <c r="AJ92" s="71"/>
      <c r="AK92" s="71"/>
      <c r="AL92" s="63"/>
      <c r="AM92" s="62"/>
      <c r="AN92" s="53"/>
      <c r="AO92" s="61" t="s">
        <v>164</v>
      </c>
      <c r="AP92" s="53"/>
      <c r="AQ92" s="56">
        <f>IF($L$31="English",M92,M92*14.5037738)</f>
        <v>0</v>
      </c>
      <c r="AR92" s="53" t="s">
        <v>107</v>
      </c>
      <c r="AS92" s="53"/>
      <c r="AT92" s="71"/>
      <c r="AU92" s="71"/>
      <c r="AV92" s="71"/>
      <c r="AW92" s="63"/>
    </row>
    <row r="93" spans="1:49" ht="3" customHeight="1" hidden="1">
      <c r="A93">
        <v>0</v>
      </c>
      <c r="B93">
        <v>0</v>
      </c>
      <c r="C93">
        <v>0</v>
      </c>
      <c r="D93">
        <v>0</v>
      </c>
      <c r="E93">
        <v>0</v>
      </c>
      <c r="F93">
        <v>0</v>
      </c>
      <c r="G93">
        <v>1</v>
      </c>
      <c r="H93">
        <v>1</v>
      </c>
      <c r="P93" s="6"/>
      <c r="Q93" s="6"/>
      <c r="R93" s="6"/>
      <c r="AB93" s="62"/>
      <c r="AC93" s="53"/>
      <c r="AD93" s="53"/>
      <c r="AE93" s="53"/>
      <c r="AF93" s="53"/>
      <c r="AG93" s="53"/>
      <c r="AH93" s="53"/>
      <c r="AI93" s="71"/>
      <c r="AJ93" s="71"/>
      <c r="AK93" s="71"/>
      <c r="AL93" s="63"/>
      <c r="AM93" s="62"/>
      <c r="AN93" s="53"/>
      <c r="AO93" s="53"/>
      <c r="AP93" s="53"/>
      <c r="AQ93" s="53"/>
      <c r="AR93" s="53"/>
      <c r="AS93" s="53"/>
      <c r="AT93" s="71"/>
      <c r="AU93" s="71"/>
      <c r="AV93" s="71"/>
      <c r="AW93" s="63"/>
    </row>
    <row r="94" spans="1:49" ht="12.75" customHeight="1" hidden="1">
      <c r="A94">
        <v>0</v>
      </c>
      <c r="B94">
        <v>0</v>
      </c>
      <c r="C94">
        <v>0</v>
      </c>
      <c r="D94">
        <v>0</v>
      </c>
      <c r="E94">
        <v>1</v>
      </c>
      <c r="F94">
        <v>0</v>
      </c>
      <c r="G94">
        <v>1</v>
      </c>
      <c r="H94">
        <v>1</v>
      </c>
      <c r="K94" s="8" t="s">
        <v>145</v>
      </c>
      <c r="M94" s="114"/>
      <c r="N94" s="8" t="str">
        <f>IF($L$31="Metric",AG94,AR94)</f>
        <v>in-lb</v>
      </c>
      <c r="O94" s="7"/>
      <c r="P94" s="3"/>
      <c r="Q94" s="7"/>
      <c r="R94" s="3"/>
      <c r="AB94" s="62"/>
      <c r="AC94" s="53"/>
      <c r="AD94" s="61" t="s">
        <v>56</v>
      </c>
      <c r="AE94" s="53"/>
      <c r="AF94" s="87">
        <f>IF($L$31="Metric",M94,M94*0.112984829)</f>
        <v>0</v>
      </c>
      <c r="AG94" s="61" t="s">
        <v>101</v>
      </c>
      <c r="AH94" s="51"/>
      <c r="AI94" s="51"/>
      <c r="AJ94" s="51"/>
      <c r="AK94" s="51"/>
      <c r="AL94" s="63"/>
      <c r="AM94" s="62"/>
      <c r="AN94" s="53"/>
      <c r="AO94" s="61" t="s">
        <v>56</v>
      </c>
      <c r="AP94" s="53"/>
      <c r="AQ94" s="87">
        <f>IF($L$31="English",M94,M94*8.850745792)</f>
        <v>0</v>
      </c>
      <c r="AR94" s="61" t="s">
        <v>52</v>
      </c>
      <c r="AS94" s="51"/>
      <c r="AT94" s="51"/>
      <c r="AU94" s="51"/>
      <c r="AV94" s="51"/>
      <c r="AW94" s="63"/>
    </row>
    <row r="95" spans="1:49" ht="3" customHeight="1" hidden="1">
      <c r="A95">
        <v>0</v>
      </c>
      <c r="B95">
        <v>0</v>
      </c>
      <c r="C95">
        <v>0</v>
      </c>
      <c r="D95">
        <v>0</v>
      </c>
      <c r="E95">
        <v>1</v>
      </c>
      <c r="F95">
        <v>0</v>
      </c>
      <c r="G95">
        <v>1</v>
      </c>
      <c r="H95">
        <v>1</v>
      </c>
      <c r="K95" s="8"/>
      <c r="M95" s="7"/>
      <c r="N95" s="8"/>
      <c r="O95" s="7"/>
      <c r="P95" s="3"/>
      <c r="Q95" s="7"/>
      <c r="R95" s="3"/>
      <c r="AB95" s="62"/>
      <c r="AC95" s="53"/>
      <c r="AD95" s="61"/>
      <c r="AE95" s="53"/>
      <c r="AF95" s="51"/>
      <c r="AG95" s="61"/>
      <c r="AH95" s="51"/>
      <c r="AI95" s="51"/>
      <c r="AJ95" s="51"/>
      <c r="AK95" s="51"/>
      <c r="AL95" s="63"/>
      <c r="AM95" s="62"/>
      <c r="AN95" s="53"/>
      <c r="AO95" s="61"/>
      <c r="AP95" s="53"/>
      <c r="AQ95" s="51"/>
      <c r="AR95" s="61"/>
      <c r="AS95" s="51"/>
      <c r="AT95" s="51"/>
      <c r="AU95" s="51"/>
      <c r="AV95" s="51"/>
      <c r="AW95" s="63"/>
    </row>
    <row r="96" spans="1:49" ht="12.75" customHeight="1" hidden="1">
      <c r="A96">
        <v>0</v>
      </c>
      <c r="B96">
        <v>0</v>
      </c>
      <c r="C96">
        <v>0</v>
      </c>
      <c r="D96">
        <v>0</v>
      </c>
      <c r="E96">
        <v>0</v>
      </c>
      <c r="F96">
        <v>0</v>
      </c>
      <c r="G96">
        <v>1</v>
      </c>
      <c r="H96">
        <v>1</v>
      </c>
      <c r="K96" s="8" t="s">
        <v>146</v>
      </c>
      <c r="M96" s="114"/>
      <c r="N96" s="8" t="str">
        <f>IF($L$31="Metric",AG96,AR96)</f>
        <v>in-lb</v>
      </c>
      <c r="O96" s="7"/>
      <c r="P96" s="3"/>
      <c r="Q96" s="7"/>
      <c r="R96" s="3"/>
      <c r="AB96" s="62"/>
      <c r="AC96" s="53"/>
      <c r="AD96" s="61" t="s">
        <v>57</v>
      </c>
      <c r="AE96" s="53"/>
      <c r="AF96" s="87">
        <f>IF($L$31="Metric",M96,M96*0.112984829)</f>
        <v>0</v>
      </c>
      <c r="AG96" s="61" t="s">
        <v>101</v>
      </c>
      <c r="AH96" s="51"/>
      <c r="AI96" s="51"/>
      <c r="AJ96" s="51"/>
      <c r="AK96" s="51"/>
      <c r="AL96" s="63"/>
      <c r="AM96" s="62"/>
      <c r="AN96" s="53"/>
      <c r="AO96" s="61" t="s">
        <v>57</v>
      </c>
      <c r="AP96" s="53"/>
      <c r="AQ96" s="87">
        <f>IF($L$31="English",M96,M96*8.850745792)</f>
        <v>0</v>
      </c>
      <c r="AR96" s="61" t="s">
        <v>52</v>
      </c>
      <c r="AS96" s="51"/>
      <c r="AT96" s="51"/>
      <c r="AU96" s="51"/>
      <c r="AV96" s="51"/>
      <c r="AW96" s="63"/>
    </row>
    <row r="97" spans="1:49" ht="3" customHeight="1" hidden="1">
      <c r="A97">
        <v>0</v>
      </c>
      <c r="B97">
        <v>0</v>
      </c>
      <c r="C97">
        <v>0</v>
      </c>
      <c r="D97">
        <v>0</v>
      </c>
      <c r="E97">
        <v>0</v>
      </c>
      <c r="F97">
        <v>0</v>
      </c>
      <c r="G97">
        <v>1</v>
      </c>
      <c r="H97">
        <v>1</v>
      </c>
      <c r="K97" s="8"/>
      <c r="M97" s="7"/>
      <c r="N97" s="8"/>
      <c r="O97" s="7"/>
      <c r="P97" s="3"/>
      <c r="Q97" s="7"/>
      <c r="R97" s="3"/>
      <c r="AB97" s="62"/>
      <c r="AC97" s="53"/>
      <c r="AD97" s="61"/>
      <c r="AE97" s="53"/>
      <c r="AF97" s="93"/>
      <c r="AG97" s="61"/>
      <c r="AH97" s="51"/>
      <c r="AI97" s="51"/>
      <c r="AJ97" s="51"/>
      <c r="AK97" s="51"/>
      <c r="AL97" s="63"/>
      <c r="AM97" s="62"/>
      <c r="AN97" s="53"/>
      <c r="AO97" s="61"/>
      <c r="AP97" s="53"/>
      <c r="AQ97" s="93"/>
      <c r="AR97" s="61"/>
      <c r="AS97" s="51"/>
      <c r="AT97" s="51"/>
      <c r="AU97" s="51"/>
      <c r="AV97" s="51"/>
      <c r="AW97" s="63"/>
    </row>
    <row r="98" spans="1:49" ht="12.75" customHeight="1" hidden="1">
      <c r="A98">
        <v>0</v>
      </c>
      <c r="B98">
        <v>0</v>
      </c>
      <c r="C98">
        <v>0</v>
      </c>
      <c r="D98">
        <v>0</v>
      </c>
      <c r="E98">
        <v>1</v>
      </c>
      <c r="F98">
        <v>0</v>
      </c>
      <c r="G98">
        <v>1</v>
      </c>
      <c r="H98">
        <v>1</v>
      </c>
      <c r="K98" s="8" t="s">
        <v>123</v>
      </c>
      <c r="M98" s="128"/>
      <c r="N98" s="8" t="str">
        <f>IF($L$31="Metric",AG98,AR98)</f>
        <v>lb</v>
      </c>
      <c r="P98" s="6"/>
      <c r="Q98" s="6"/>
      <c r="R98" s="6"/>
      <c r="AB98" s="62"/>
      <c r="AC98" s="53"/>
      <c r="AD98" s="61" t="s">
        <v>123</v>
      </c>
      <c r="AE98" s="53"/>
      <c r="AF98" s="56">
        <f>IF($L$31="Metric",M98,M98*0.453592)</f>
        <v>0</v>
      </c>
      <c r="AG98" s="61" t="s">
        <v>98</v>
      </c>
      <c r="AH98" s="53"/>
      <c r="AI98" s="71"/>
      <c r="AJ98" s="71"/>
      <c r="AK98" s="71"/>
      <c r="AL98" s="63"/>
      <c r="AM98" s="62"/>
      <c r="AN98" s="53"/>
      <c r="AO98" s="61" t="s">
        <v>123</v>
      </c>
      <c r="AP98" s="53"/>
      <c r="AQ98" s="56">
        <f>IF($L$31="English",M98,M98*2.20462)</f>
        <v>0</v>
      </c>
      <c r="AR98" s="61" t="s">
        <v>106</v>
      </c>
      <c r="AS98" s="53"/>
      <c r="AT98" s="71"/>
      <c r="AU98" s="71"/>
      <c r="AV98" s="71"/>
      <c r="AW98" s="63"/>
    </row>
    <row r="99" spans="1:49" ht="3" customHeight="1" hidden="1">
      <c r="A99">
        <v>0</v>
      </c>
      <c r="B99">
        <v>0</v>
      </c>
      <c r="C99">
        <v>0</v>
      </c>
      <c r="D99">
        <v>0</v>
      </c>
      <c r="E99">
        <v>1</v>
      </c>
      <c r="F99">
        <v>0</v>
      </c>
      <c r="G99">
        <v>1</v>
      </c>
      <c r="H99">
        <v>1</v>
      </c>
      <c r="M99" s="4"/>
      <c r="P99" s="6"/>
      <c r="Q99" s="6"/>
      <c r="R99" s="6"/>
      <c r="AB99" s="62"/>
      <c r="AC99" s="53"/>
      <c r="AD99" s="53"/>
      <c r="AE99" s="53"/>
      <c r="AF99" s="53"/>
      <c r="AG99" s="53"/>
      <c r="AH99" s="53"/>
      <c r="AI99" s="71"/>
      <c r="AJ99" s="71"/>
      <c r="AK99" s="71"/>
      <c r="AL99" s="63"/>
      <c r="AM99" s="62"/>
      <c r="AN99" s="53"/>
      <c r="AO99" s="53"/>
      <c r="AP99" s="53"/>
      <c r="AQ99" s="53"/>
      <c r="AR99" s="53"/>
      <c r="AS99" s="53"/>
      <c r="AT99" s="71"/>
      <c r="AU99" s="71"/>
      <c r="AV99" s="71"/>
      <c r="AW99" s="63"/>
    </row>
    <row r="100" spans="1:49" ht="12.75" customHeight="1" hidden="1">
      <c r="A100">
        <v>0</v>
      </c>
      <c r="B100">
        <v>0</v>
      </c>
      <c r="C100">
        <v>0</v>
      </c>
      <c r="D100">
        <v>0</v>
      </c>
      <c r="E100">
        <v>1</v>
      </c>
      <c r="F100">
        <v>0</v>
      </c>
      <c r="G100">
        <v>1</v>
      </c>
      <c r="H100">
        <v>1</v>
      </c>
      <c r="K100" s="8" t="s">
        <v>126</v>
      </c>
      <c r="M100" s="128"/>
      <c r="N100" s="8" t="str">
        <f>IF($L$31="Metric",AG100,AR100)</f>
        <v>lb</v>
      </c>
      <c r="P100" s="6"/>
      <c r="Q100" s="6"/>
      <c r="R100" s="6"/>
      <c r="AB100" s="62"/>
      <c r="AC100" s="53"/>
      <c r="AD100" s="61" t="s">
        <v>126</v>
      </c>
      <c r="AE100" s="53"/>
      <c r="AF100" s="56">
        <f>IF($L$31="Metric",M100,M100*0.453592)</f>
        <v>0</v>
      </c>
      <c r="AG100" s="61" t="s">
        <v>98</v>
      </c>
      <c r="AH100" s="53"/>
      <c r="AI100" s="71"/>
      <c r="AJ100" s="71"/>
      <c r="AK100" s="71"/>
      <c r="AL100" s="63"/>
      <c r="AM100" s="62"/>
      <c r="AN100" s="53"/>
      <c r="AO100" s="61" t="s">
        <v>126</v>
      </c>
      <c r="AP100" s="53"/>
      <c r="AQ100" s="56">
        <f>IF($L$31="English",M100,M100*2.20462)</f>
        <v>0</v>
      </c>
      <c r="AR100" s="61" t="s">
        <v>106</v>
      </c>
      <c r="AS100" s="53"/>
      <c r="AT100" s="71"/>
      <c r="AU100" s="71"/>
      <c r="AV100" s="71"/>
      <c r="AW100" s="63"/>
    </row>
    <row r="101" spans="1:49" ht="3" customHeight="1" hidden="1">
      <c r="A101">
        <v>1</v>
      </c>
      <c r="B101">
        <v>1</v>
      </c>
      <c r="C101">
        <v>1</v>
      </c>
      <c r="D101">
        <v>1</v>
      </c>
      <c r="E101">
        <v>1</v>
      </c>
      <c r="F101">
        <v>0</v>
      </c>
      <c r="G101">
        <v>1</v>
      </c>
      <c r="H101">
        <v>1</v>
      </c>
      <c r="M101" s="4"/>
      <c r="AB101" s="62"/>
      <c r="AC101" s="53"/>
      <c r="AD101" s="53"/>
      <c r="AE101" s="53"/>
      <c r="AF101" s="53"/>
      <c r="AG101" s="53"/>
      <c r="AH101" s="53"/>
      <c r="AI101" s="53"/>
      <c r="AJ101" s="53"/>
      <c r="AK101" s="53"/>
      <c r="AL101" s="63"/>
      <c r="AM101" s="62"/>
      <c r="AN101" s="53"/>
      <c r="AO101" s="53"/>
      <c r="AP101" s="53"/>
      <c r="AQ101" s="53"/>
      <c r="AR101" s="53"/>
      <c r="AS101" s="53"/>
      <c r="AT101" s="53"/>
      <c r="AU101" s="53"/>
      <c r="AV101" s="53"/>
      <c r="AW101" s="63"/>
    </row>
    <row r="102" spans="1:49" ht="14.25" customHeight="1" hidden="1">
      <c r="A102">
        <v>0</v>
      </c>
      <c r="B102">
        <v>0</v>
      </c>
      <c r="C102">
        <v>0</v>
      </c>
      <c r="D102">
        <v>0</v>
      </c>
      <c r="E102">
        <v>1</v>
      </c>
      <c r="F102">
        <v>0</v>
      </c>
      <c r="G102">
        <v>0</v>
      </c>
      <c r="H102">
        <v>1</v>
      </c>
      <c r="K102" t="s">
        <v>3</v>
      </c>
      <c r="L102" t="s">
        <v>17</v>
      </c>
      <c r="M102" s="112"/>
      <c r="N102" t="s">
        <v>4</v>
      </c>
      <c r="P102" s="102"/>
      <c r="Q102" s="17"/>
      <c r="R102" s="17"/>
      <c r="S102" s="17"/>
      <c r="T102" s="17"/>
      <c r="V102" s="17"/>
      <c r="AB102" s="62"/>
      <c r="AC102" s="53"/>
      <c r="AD102" s="51"/>
      <c r="AE102" s="51"/>
      <c r="AF102" s="51"/>
      <c r="AG102" s="51"/>
      <c r="AH102" s="51"/>
      <c r="AI102" s="51"/>
      <c r="AJ102" s="51"/>
      <c r="AK102" s="51"/>
      <c r="AL102" s="67"/>
      <c r="AM102" s="62"/>
      <c r="AN102" s="53"/>
      <c r="AO102" s="51"/>
      <c r="AP102" s="51"/>
      <c r="AQ102" s="51"/>
      <c r="AR102" s="51"/>
      <c r="AS102" s="51"/>
      <c r="AT102" s="51"/>
      <c r="AU102" s="51"/>
      <c r="AV102" s="51"/>
      <c r="AW102" s="67"/>
    </row>
    <row r="103" spans="1:49" ht="3" customHeight="1" hidden="1">
      <c r="A103">
        <v>0</v>
      </c>
      <c r="B103">
        <v>0</v>
      </c>
      <c r="C103">
        <v>0</v>
      </c>
      <c r="D103">
        <v>0</v>
      </c>
      <c r="E103">
        <v>1</v>
      </c>
      <c r="F103">
        <v>0</v>
      </c>
      <c r="G103">
        <v>0</v>
      </c>
      <c r="H103">
        <v>1</v>
      </c>
      <c r="M103" s="4"/>
      <c r="P103" s="6"/>
      <c r="Q103" s="6"/>
      <c r="R103" s="6"/>
      <c r="AB103" s="62"/>
      <c r="AC103" s="53"/>
      <c r="AD103" s="53"/>
      <c r="AE103" s="53"/>
      <c r="AF103" s="53"/>
      <c r="AG103" s="53"/>
      <c r="AH103" s="53"/>
      <c r="AI103" s="71"/>
      <c r="AJ103" s="71"/>
      <c r="AK103" s="71"/>
      <c r="AL103" s="63"/>
      <c r="AM103" s="62"/>
      <c r="AN103" s="53"/>
      <c r="AO103" s="53"/>
      <c r="AP103" s="53"/>
      <c r="AQ103" s="53"/>
      <c r="AR103" s="53"/>
      <c r="AS103" s="53"/>
      <c r="AT103" s="71"/>
      <c r="AU103" s="71"/>
      <c r="AV103" s="71"/>
      <c r="AW103" s="63"/>
    </row>
    <row r="104" spans="1:49" ht="12.75" customHeight="1" hidden="1">
      <c r="A104">
        <v>0</v>
      </c>
      <c r="B104">
        <v>0</v>
      </c>
      <c r="C104">
        <v>0</v>
      </c>
      <c r="D104">
        <v>0</v>
      </c>
      <c r="E104">
        <v>1</v>
      </c>
      <c r="F104">
        <v>0</v>
      </c>
      <c r="G104">
        <v>1</v>
      </c>
      <c r="H104">
        <v>1</v>
      </c>
      <c r="M104" s="4"/>
      <c r="P104" s="6"/>
      <c r="Q104" s="6"/>
      <c r="R104" s="6"/>
      <c r="AB104" s="62"/>
      <c r="AC104" s="53"/>
      <c r="AD104" s="53"/>
      <c r="AE104" s="53"/>
      <c r="AF104" s="53"/>
      <c r="AG104" s="53"/>
      <c r="AH104" s="53"/>
      <c r="AI104" s="71"/>
      <c r="AJ104" s="71"/>
      <c r="AK104" s="71"/>
      <c r="AL104" s="63"/>
      <c r="AM104" s="62"/>
      <c r="AN104" s="53"/>
      <c r="AO104" s="53"/>
      <c r="AP104" s="53"/>
      <c r="AQ104" s="53"/>
      <c r="AR104" s="53"/>
      <c r="AS104" s="53"/>
      <c r="AT104" s="71"/>
      <c r="AU104" s="71"/>
      <c r="AV104" s="71"/>
      <c r="AW104" s="63"/>
    </row>
    <row r="105" spans="1:49" ht="3" customHeight="1" hidden="1">
      <c r="A105">
        <v>0</v>
      </c>
      <c r="B105">
        <v>0</v>
      </c>
      <c r="C105">
        <v>0</v>
      </c>
      <c r="D105">
        <v>0</v>
      </c>
      <c r="E105">
        <v>1</v>
      </c>
      <c r="F105">
        <v>0</v>
      </c>
      <c r="G105">
        <v>1</v>
      </c>
      <c r="H105">
        <v>1</v>
      </c>
      <c r="M105" s="4"/>
      <c r="P105" s="6"/>
      <c r="Q105" s="6"/>
      <c r="R105" s="6"/>
      <c r="AB105" s="62"/>
      <c r="AC105" s="53"/>
      <c r="AD105" s="53"/>
      <c r="AE105" s="53"/>
      <c r="AF105" s="53"/>
      <c r="AG105" s="53"/>
      <c r="AH105" s="53"/>
      <c r="AI105" s="71"/>
      <c r="AJ105" s="71"/>
      <c r="AK105" s="71"/>
      <c r="AL105" s="63"/>
      <c r="AM105" s="62"/>
      <c r="AN105" s="53"/>
      <c r="AO105" s="53"/>
      <c r="AP105" s="53"/>
      <c r="AQ105" s="53"/>
      <c r="AR105" s="53"/>
      <c r="AS105" s="53"/>
      <c r="AT105" s="71"/>
      <c r="AU105" s="71"/>
      <c r="AV105" s="71"/>
      <c r="AW105" s="63"/>
    </row>
    <row r="106" spans="1:49" ht="12.75" customHeight="1" hidden="1">
      <c r="A106">
        <v>1</v>
      </c>
      <c r="B106">
        <v>1</v>
      </c>
      <c r="C106">
        <v>1</v>
      </c>
      <c r="D106">
        <v>1</v>
      </c>
      <c r="E106">
        <v>1</v>
      </c>
      <c r="F106">
        <v>0</v>
      </c>
      <c r="G106">
        <v>1</v>
      </c>
      <c r="H106">
        <v>1</v>
      </c>
      <c r="K106" s="1" t="s">
        <v>120</v>
      </c>
      <c r="M106" s="4"/>
      <c r="P106" s="6"/>
      <c r="Q106" s="6"/>
      <c r="R106" s="6"/>
      <c r="AB106" s="62"/>
      <c r="AC106" s="53"/>
      <c r="AD106" s="66" t="s">
        <v>120</v>
      </c>
      <c r="AE106" s="53"/>
      <c r="AF106" s="53"/>
      <c r="AG106" s="53"/>
      <c r="AH106" s="53"/>
      <c r="AI106" s="71"/>
      <c r="AJ106" s="71"/>
      <c r="AK106" s="71"/>
      <c r="AL106" s="63"/>
      <c r="AM106" s="62"/>
      <c r="AN106" s="53"/>
      <c r="AO106" s="66" t="s">
        <v>120</v>
      </c>
      <c r="AP106" s="53"/>
      <c r="AQ106" s="53"/>
      <c r="AR106" s="53"/>
      <c r="AS106" s="53"/>
      <c r="AT106" s="71"/>
      <c r="AU106" s="71"/>
      <c r="AV106" s="71"/>
      <c r="AW106" s="63"/>
    </row>
    <row r="107" spans="1:49" ht="3" customHeight="1" hidden="1">
      <c r="A107">
        <v>1</v>
      </c>
      <c r="B107">
        <v>1</v>
      </c>
      <c r="C107">
        <v>1</v>
      </c>
      <c r="D107">
        <v>1</v>
      </c>
      <c r="E107">
        <v>1</v>
      </c>
      <c r="F107">
        <v>0</v>
      </c>
      <c r="G107">
        <v>1</v>
      </c>
      <c r="H107">
        <v>1</v>
      </c>
      <c r="M107" s="4"/>
      <c r="P107" s="6"/>
      <c r="Q107" s="6"/>
      <c r="R107" s="6"/>
      <c r="AB107" s="62"/>
      <c r="AC107" s="53"/>
      <c r="AD107" s="53"/>
      <c r="AE107" s="53"/>
      <c r="AF107" s="53"/>
      <c r="AG107" s="53"/>
      <c r="AH107" s="53"/>
      <c r="AI107" s="71"/>
      <c r="AJ107" s="71"/>
      <c r="AK107" s="71"/>
      <c r="AL107" s="63"/>
      <c r="AM107" s="62"/>
      <c r="AN107" s="53"/>
      <c r="AO107" s="53"/>
      <c r="AP107" s="53"/>
      <c r="AQ107" s="53"/>
      <c r="AR107" s="53"/>
      <c r="AS107" s="53"/>
      <c r="AT107" s="71"/>
      <c r="AU107" s="71"/>
      <c r="AV107" s="71"/>
      <c r="AW107" s="63"/>
    </row>
    <row r="108" spans="1:49" ht="12.75" customHeight="1" hidden="1">
      <c r="A108">
        <v>1</v>
      </c>
      <c r="B108">
        <v>1</v>
      </c>
      <c r="C108">
        <v>1</v>
      </c>
      <c r="D108">
        <v>1</v>
      </c>
      <c r="E108">
        <v>1</v>
      </c>
      <c r="F108">
        <v>0</v>
      </c>
      <c r="G108">
        <v>1</v>
      </c>
      <c r="H108">
        <v>1</v>
      </c>
      <c r="K108" s="8" t="s">
        <v>130</v>
      </c>
      <c r="M108" s="112"/>
      <c r="P108" s="6"/>
      <c r="Q108" s="6"/>
      <c r="R108" s="6"/>
      <c r="AB108" s="62"/>
      <c r="AC108" s="53"/>
      <c r="AD108" s="53"/>
      <c r="AE108" s="53"/>
      <c r="AF108" s="53"/>
      <c r="AG108" s="53"/>
      <c r="AH108" s="53"/>
      <c r="AI108" s="71"/>
      <c r="AJ108" s="71"/>
      <c r="AK108" s="71"/>
      <c r="AL108" s="63"/>
      <c r="AM108" s="62"/>
      <c r="AN108" s="53"/>
      <c r="AO108" s="53"/>
      <c r="AP108" s="53"/>
      <c r="AQ108" s="53"/>
      <c r="AR108" s="53"/>
      <c r="AS108" s="53"/>
      <c r="AT108" s="71"/>
      <c r="AU108" s="71"/>
      <c r="AV108" s="71"/>
      <c r="AW108" s="63"/>
    </row>
    <row r="109" spans="1:49" ht="3" customHeight="1" hidden="1">
      <c r="A109">
        <v>1</v>
      </c>
      <c r="B109">
        <v>1</v>
      </c>
      <c r="C109">
        <v>1</v>
      </c>
      <c r="D109">
        <v>1</v>
      </c>
      <c r="E109">
        <v>1</v>
      </c>
      <c r="F109">
        <v>0</v>
      </c>
      <c r="G109">
        <v>1</v>
      </c>
      <c r="H109">
        <v>1</v>
      </c>
      <c r="M109" s="4"/>
      <c r="P109" s="6"/>
      <c r="Q109" s="6"/>
      <c r="R109" s="6"/>
      <c r="AB109" s="62"/>
      <c r="AC109" s="53"/>
      <c r="AD109" s="53"/>
      <c r="AE109" s="53"/>
      <c r="AF109" s="53"/>
      <c r="AG109" s="53"/>
      <c r="AH109" s="53"/>
      <c r="AI109" s="71"/>
      <c r="AJ109" s="71"/>
      <c r="AK109" s="71"/>
      <c r="AL109" s="63"/>
      <c r="AM109" s="62"/>
      <c r="AN109" s="53"/>
      <c r="AO109" s="53"/>
      <c r="AP109" s="53"/>
      <c r="AQ109" s="53"/>
      <c r="AR109" s="53"/>
      <c r="AS109" s="53"/>
      <c r="AT109" s="71"/>
      <c r="AU109" s="71"/>
      <c r="AV109" s="71"/>
      <c r="AW109" s="63"/>
    </row>
    <row r="110" spans="1:49" ht="13.5" customHeight="1" hidden="1">
      <c r="A110">
        <v>1</v>
      </c>
      <c r="B110">
        <v>1</v>
      </c>
      <c r="C110">
        <v>0</v>
      </c>
      <c r="D110">
        <v>0</v>
      </c>
      <c r="E110">
        <v>1</v>
      </c>
      <c r="F110">
        <v>0</v>
      </c>
      <c r="G110">
        <v>0</v>
      </c>
      <c r="H110">
        <v>1</v>
      </c>
      <c r="K110" s="8" t="s">
        <v>152</v>
      </c>
      <c r="M110" s="112"/>
      <c r="N110" t="str">
        <f>IF($L$31="Metric",AG110,AR110)</f>
        <v>psi</v>
      </c>
      <c r="P110" s="119"/>
      <c r="Q110" s="119"/>
      <c r="R110" s="119"/>
      <c r="S110" s="119"/>
      <c r="T110" s="119"/>
      <c r="AB110" s="62"/>
      <c r="AC110" s="53"/>
      <c r="AD110" s="61" t="s">
        <v>152</v>
      </c>
      <c r="AE110" s="53"/>
      <c r="AF110" s="90">
        <f>IF($L$31="Metric",M110,M110*0.0689475729)</f>
        <v>0</v>
      </c>
      <c r="AG110" s="53" t="s">
        <v>99</v>
      </c>
      <c r="AH110" s="53"/>
      <c r="AI110" s="71"/>
      <c r="AJ110" s="71"/>
      <c r="AK110" s="71"/>
      <c r="AL110" s="63"/>
      <c r="AM110" s="62"/>
      <c r="AN110" s="53"/>
      <c r="AO110" s="53" t="s">
        <v>152</v>
      </c>
      <c r="AP110" s="53"/>
      <c r="AQ110" s="90">
        <f>IF($L$31="English",M110,M110*14.5037738)</f>
        <v>0</v>
      </c>
      <c r="AR110" s="61" t="s">
        <v>107</v>
      </c>
      <c r="AS110" s="53"/>
      <c r="AT110" s="71"/>
      <c r="AU110" s="71"/>
      <c r="AV110" s="71"/>
      <c r="AW110" s="63"/>
    </row>
    <row r="111" spans="1:49" ht="3" customHeight="1" hidden="1">
      <c r="A111">
        <v>1</v>
      </c>
      <c r="B111">
        <v>1</v>
      </c>
      <c r="C111">
        <v>0</v>
      </c>
      <c r="D111">
        <v>0</v>
      </c>
      <c r="E111">
        <v>1</v>
      </c>
      <c r="F111">
        <v>0</v>
      </c>
      <c r="G111">
        <v>0</v>
      </c>
      <c r="H111">
        <v>1</v>
      </c>
      <c r="M111" s="4"/>
      <c r="P111" s="6"/>
      <c r="Q111" s="6"/>
      <c r="R111" s="6"/>
      <c r="AB111" s="62"/>
      <c r="AC111" s="53"/>
      <c r="AD111" s="53"/>
      <c r="AE111" s="53"/>
      <c r="AF111" s="92"/>
      <c r="AG111" s="53"/>
      <c r="AH111" s="53"/>
      <c r="AI111" s="71"/>
      <c r="AJ111" s="71"/>
      <c r="AK111" s="71"/>
      <c r="AL111" s="63"/>
      <c r="AM111" s="62"/>
      <c r="AN111" s="53"/>
      <c r="AO111" s="53"/>
      <c r="AP111" s="53"/>
      <c r="AQ111" s="92"/>
      <c r="AR111" s="53"/>
      <c r="AS111" s="53"/>
      <c r="AT111" s="71"/>
      <c r="AU111" s="71"/>
      <c r="AV111" s="71"/>
      <c r="AW111" s="63"/>
    </row>
    <row r="112" spans="1:49" ht="13.5" customHeight="1" hidden="1">
      <c r="A112">
        <v>0</v>
      </c>
      <c r="B112">
        <v>0</v>
      </c>
      <c r="C112">
        <v>1</v>
      </c>
      <c r="D112">
        <v>1</v>
      </c>
      <c r="E112">
        <v>0</v>
      </c>
      <c r="F112">
        <v>0</v>
      </c>
      <c r="G112">
        <v>1</v>
      </c>
      <c r="H112">
        <v>1</v>
      </c>
      <c r="K112" s="8" t="s">
        <v>153</v>
      </c>
      <c r="M112" s="112"/>
      <c r="N112" t="str">
        <f>IF($L$31="Metric",AG112,AR112)</f>
        <v>psi</v>
      </c>
      <c r="P112" s="119"/>
      <c r="Q112" s="119"/>
      <c r="R112" s="119"/>
      <c r="S112" s="119"/>
      <c r="T112" s="119"/>
      <c r="AB112" s="62"/>
      <c r="AC112" s="53"/>
      <c r="AD112" s="53" t="s">
        <v>153</v>
      </c>
      <c r="AE112" s="53"/>
      <c r="AF112" s="90">
        <f>IF($L$31="Metric",M112,M112*0.0689475729)</f>
        <v>0</v>
      </c>
      <c r="AG112" s="53" t="s">
        <v>99</v>
      </c>
      <c r="AH112" s="53"/>
      <c r="AI112" s="71"/>
      <c r="AJ112" s="71"/>
      <c r="AK112" s="71"/>
      <c r="AL112" s="63"/>
      <c r="AM112" s="62"/>
      <c r="AN112" s="53"/>
      <c r="AO112" s="53" t="s">
        <v>153</v>
      </c>
      <c r="AP112" s="53"/>
      <c r="AQ112" s="90">
        <f>IF($L$31="English",M112,M112*14.5037738)</f>
        <v>0</v>
      </c>
      <c r="AR112" s="61" t="s">
        <v>107</v>
      </c>
      <c r="AS112" s="53"/>
      <c r="AT112" s="71"/>
      <c r="AU112" s="71"/>
      <c r="AV112" s="71"/>
      <c r="AW112" s="63"/>
    </row>
    <row r="113" spans="1:49" ht="3" customHeight="1" hidden="1">
      <c r="A113">
        <v>0</v>
      </c>
      <c r="B113">
        <v>0</v>
      </c>
      <c r="C113">
        <v>1</v>
      </c>
      <c r="D113">
        <v>1</v>
      </c>
      <c r="E113">
        <v>0</v>
      </c>
      <c r="F113">
        <v>0</v>
      </c>
      <c r="G113">
        <v>1</v>
      </c>
      <c r="H113">
        <v>1</v>
      </c>
      <c r="M113" s="4"/>
      <c r="P113" s="6"/>
      <c r="Q113" s="6"/>
      <c r="R113" s="6"/>
      <c r="AB113" s="62"/>
      <c r="AC113" s="53"/>
      <c r="AD113" s="53"/>
      <c r="AE113" s="53"/>
      <c r="AF113" s="92"/>
      <c r="AG113" s="53"/>
      <c r="AH113" s="53"/>
      <c r="AI113" s="71"/>
      <c r="AJ113" s="71"/>
      <c r="AK113" s="71"/>
      <c r="AL113" s="63"/>
      <c r="AM113" s="62"/>
      <c r="AN113" s="53"/>
      <c r="AO113" s="53"/>
      <c r="AP113" s="53"/>
      <c r="AQ113" s="92"/>
      <c r="AR113" s="53"/>
      <c r="AS113" s="53"/>
      <c r="AT113" s="71"/>
      <c r="AU113" s="71"/>
      <c r="AV113" s="71"/>
      <c r="AW113" s="63"/>
    </row>
    <row r="114" spans="1:49" ht="12.75" customHeight="1" hidden="1">
      <c r="A114">
        <v>1</v>
      </c>
      <c r="B114">
        <v>1</v>
      </c>
      <c r="C114">
        <v>0</v>
      </c>
      <c r="D114">
        <v>0</v>
      </c>
      <c r="E114">
        <v>1</v>
      </c>
      <c r="F114">
        <v>0</v>
      </c>
      <c r="G114">
        <v>0</v>
      </c>
      <c r="H114">
        <v>1</v>
      </c>
      <c r="K114" s="8" t="s">
        <v>147</v>
      </c>
      <c r="M114" s="114"/>
      <c r="N114" s="8" t="str">
        <f>IF($L$31="Metric",AG114,AR114)</f>
        <v>in-lb</v>
      </c>
      <c r="O114" s="7"/>
      <c r="P114" s="3"/>
      <c r="Q114" s="7"/>
      <c r="R114" s="3"/>
      <c r="AB114" s="62"/>
      <c r="AC114" s="53"/>
      <c r="AD114" s="61" t="s">
        <v>56</v>
      </c>
      <c r="AE114" s="53"/>
      <c r="AF114" s="87">
        <f>IF($L$31="Metric",M114,M114*0.112984829)</f>
        <v>0</v>
      </c>
      <c r="AG114" s="61" t="s">
        <v>101</v>
      </c>
      <c r="AH114" s="51"/>
      <c r="AI114" s="51"/>
      <c r="AJ114" s="51"/>
      <c r="AK114" s="51"/>
      <c r="AL114" s="63"/>
      <c r="AM114" s="62"/>
      <c r="AN114" s="53"/>
      <c r="AO114" s="61" t="s">
        <v>56</v>
      </c>
      <c r="AP114" s="53"/>
      <c r="AQ114" s="87">
        <f>IF($L$31="English",M114,M114*8.850745792)</f>
        <v>0</v>
      </c>
      <c r="AR114" s="61" t="s">
        <v>52</v>
      </c>
      <c r="AS114" s="51"/>
      <c r="AT114" s="51"/>
      <c r="AU114" s="51"/>
      <c r="AV114" s="51"/>
      <c r="AW114" s="63"/>
    </row>
    <row r="115" spans="1:49" ht="3" customHeight="1" hidden="1">
      <c r="A115">
        <v>1</v>
      </c>
      <c r="B115">
        <v>1</v>
      </c>
      <c r="C115">
        <v>0</v>
      </c>
      <c r="D115">
        <v>0</v>
      </c>
      <c r="E115">
        <v>1</v>
      </c>
      <c r="F115">
        <v>0</v>
      </c>
      <c r="G115">
        <v>0</v>
      </c>
      <c r="H115">
        <v>1</v>
      </c>
      <c r="K115" s="8"/>
      <c r="M115" s="7"/>
      <c r="N115" s="8"/>
      <c r="O115" s="7"/>
      <c r="P115" s="3"/>
      <c r="Q115" s="7"/>
      <c r="R115" s="3"/>
      <c r="AB115" s="62"/>
      <c r="AC115" s="53"/>
      <c r="AD115" s="61"/>
      <c r="AE115" s="53"/>
      <c r="AF115" s="51"/>
      <c r="AG115" s="61"/>
      <c r="AH115" s="51"/>
      <c r="AI115" s="51"/>
      <c r="AJ115" s="51"/>
      <c r="AK115" s="51"/>
      <c r="AL115" s="63"/>
      <c r="AM115" s="62"/>
      <c r="AN115" s="53"/>
      <c r="AO115" s="61"/>
      <c r="AP115" s="53"/>
      <c r="AQ115" s="51"/>
      <c r="AR115" s="61"/>
      <c r="AS115" s="51"/>
      <c r="AT115" s="51"/>
      <c r="AU115" s="51"/>
      <c r="AV115" s="51"/>
      <c r="AW115" s="63"/>
    </row>
    <row r="116" spans="1:49" ht="12.75" customHeight="1" hidden="1">
      <c r="A116">
        <v>0</v>
      </c>
      <c r="B116">
        <v>0</v>
      </c>
      <c r="C116">
        <v>1</v>
      </c>
      <c r="D116">
        <v>1</v>
      </c>
      <c r="E116">
        <v>0</v>
      </c>
      <c r="F116">
        <v>0</v>
      </c>
      <c r="G116">
        <v>1</v>
      </c>
      <c r="H116">
        <v>1</v>
      </c>
      <c r="K116" s="8" t="s">
        <v>148</v>
      </c>
      <c r="M116" s="114"/>
      <c r="N116" s="8" t="str">
        <f>IF($L$31="Metric",AG116,AR116)</f>
        <v>in-lb</v>
      </c>
      <c r="O116" s="7"/>
      <c r="P116" s="3"/>
      <c r="Q116" s="7"/>
      <c r="R116" s="3"/>
      <c r="AB116" s="62"/>
      <c r="AC116" s="53"/>
      <c r="AD116" s="61" t="s">
        <v>57</v>
      </c>
      <c r="AE116" s="53"/>
      <c r="AF116" s="87">
        <f>IF($L$31="Metric",M116,M116*0.112984829)</f>
        <v>0</v>
      </c>
      <c r="AG116" s="61" t="s">
        <v>101</v>
      </c>
      <c r="AH116" s="51"/>
      <c r="AI116" s="51"/>
      <c r="AJ116" s="51"/>
      <c r="AK116" s="51"/>
      <c r="AL116" s="63"/>
      <c r="AM116" s="62"/>
      <c r="AN116" s="53"/>
      <c r="AO116" s="61" t="s">
        <v>57</v>
      </c>
      <c r="AP116" s="53"/>
      <c r="AQ116" s="87">
        <f>IF($L$31="English",M116,M116*8.850745792)</f>
        <v>0</v>
      </c>
      <c r="AR116" s="61" t="s">
        <v>52</v>
      </c>
      <c r="AS116" s="51"/>
      <c r="AT116" s="51"/>
      <c r="AU116" s="51"/>
      <c r="AV116" s="51"/>
      <c r="AW116" s="63"/>
    </row>
    <row r="117" spans="1:49" ht="3" customHeight="1" hidden="1">
      <c r="A117">
        <v>0</v>
      </c>
      <c r="B117">
        <v>0</v>
      </c>
      <c r="C117">
        <v>1</v>
      </c>
      <c r="D117">
        <v>1</v>
      </c>
      <c r="E117">
        <v>0</v>
      </c>
      <c r="F117">
        <v>0</v>
      </c>
      <c r="G117">
        <v>1</v>
      </c>
      <c r="H117">
        <v>1</v>
      </c>
      <c r="K117" s="8"/>
      <c r="M117" s="7"/>
      <c r="N117" s="8"/>
      <c r="O117" s="7"/>
      <c r="P117" s="3"/>
      <c r="Q117" s="7"/>
      <c r="R117" s="3"/>
      <c r="AB117" s="62"/>
      <c r="AC117" s="53"/>
      <c r="AD117" s="61"/>
      <c r="AE117" s="53"/>
      <c r="AF117" s="93"/>
      <c r="AG117" s="61"/>
      <c r="AH117" s="51"/>
      <c r="AI117" s="51"/>
      <c r="AJ117" s="51"/>
      <c r="AK117" s="51"/>
      <c r="AL117" s="63"/>
      <c r="AM117" s="62"/>
      <c r="AN117" s="53"/>
      <c r="AO117" s="61"/>
      <c r="AP117" s="53"/>
      <c r="AQ117" s="93"/>
      <c r="AR117" s="61"/>
      <c r="AS117" s="51"/>
      <c r="AT117" s="51"/>
      <c r="AU117" s="51"/>
      <c r="AV117" s="51"/>
      <c r="AW117" s="63"/>
    </row>
    <row r="118" spans="1:49" ht="12.75" customHeight="1" hidden="1">
      <c r="A118">
        <v>1</v>
      </c>
      <c r="B118">
        <v>1</v>
      </c>
      <c r="C118">
        <v>1</v>
      </c>
      <c r="D118">
        <v>1</v>
      </c>
      <c r="E118">
        <v>1</v>
      </c>
      <c r="F118">
        <v>0</v>
      </c>
      <c r="G118">
        <v>1</v>
      </c>
      <c r="H118">
        <v>1</v>
      </c>
      <c r="K118" s="8" t="s">
        <v>124</v>
      </c>
      <c r="M118" s="128"/>
      <c r="N118" s="8" t="str">
        <f>IF($L$31="Metric",AG118,AR118)</f>
        <v>lb</v>
      </c>
      <c r="P118" s="6"/>
      <c r="Q118" s="6"/>
      <c r="R118" s="6"/>
      <c r="AB118" s="62"/>
      <c r="AC118" s="53"/>
      <c r="AD118" s="61" t="s">
        <v>124</v>
      </c>
      <c r="AE118" s="53"/>
      <c r="AF118" s="56">
        <f>IF($L$31="Metric",M118,M118*0.453592)</f>
        <v>0</v>
      </c>
      <c r="AG118" s="61" t="s">
        <v>98</v>
      </c>
      <c r="AH118" s="53"/>
      <c r="AI118" s="71"/>
      <c r="AJ118" s="71"/>
      <c r="AK118" s="71"/>
      <c r="AL118" s="63"/>
      <c r="AM118" s="62"/>
      <c r="AN118" s="53"/>
      <c r="AO118" s="61" t="s">
        <v>124</v>
      </c>
      <c r="AP118" s="53"/>
      <c r="AQ118" s="56">
        <f>IF($L$31="English",M118,M118*2.20462)</f>
        <v>0</v>
      </c>
      <c r="AR118" s="61" t="s">
        <v>106</v>
      </c>
      <c r="AS118" s="53"/>
      <c r="AT118" s="71"/>
      <c r="AU118" s="71"/>
      <c r="AV118" s="71"/>
      <c r="AW118" s="63"/>
    </row>
    <row r="119" spans="1:49" ht="3" customHeight="1" hidden="1">
      <c r="A119">
        <v>1</v>
      </c>
      <c r="B119">
        <v>1</v>
      </c>
      <c r="C119">
        <v>1</v>
      </c>
      <c r="D119">
        <v>1</v>
      </c>
      <c r="E119">
        <v>1</v>
      </c>
      <c r="F119">
        <v>0</v>
      </c>
      <c r="G119">
        <v>1</v>
      </c>
      <c r="H119">
        <v>1</v>
      </c>
      <c r="M119" s="4"/>
      <c r="P119" s="6"/>
      <c r="Q119" s="6"/>
      <c r="R119" s="6"/>
      <c r="AB119" s="62"/>
      <c r="AC119" s="53"/>
      <c r="AD119" s="53"/>
      <c r="AE119" s="53"/>
      <c r="AF119" s="53"/>
      <c r="AG119" s="53"/>
      <c r="AH119" s="53"/>
      <c r="AI119" s="71"/>
      <c r="AJ119" s="71"/>
      <c r="AK119" s="71"/>
      <c r="AL119" s="63"/>
      <c r="AM119" s="62"/>
      <c r="AN119" s="53"/>
      <c r="AO119" s="53"/>
      <c r="AP119" s="53"/>
      <c r="AQ119" s="53"/>
      <c r="AR119" s="53"/>
      <c r="AS119" s="53"/>
      <c r="AT119" s="71"/>
      <c r="AU119" s="71"/>
      <c r="AV119" s="71"/>
      <c r="AW119" s="63"/>
    </row>
    <row r="120" spans="1:49" ht="12.75" customHeight="1" hidden="1">
      <c r="A120">
        <v>1</v>
      </c>
      <c r="B120">
        <v>1</v>
      </c>
      <c r="C120">
        <v>1</v>
      </c>
      <c r="D120">
        <v>1</v>
      </c>
      <c r="E120">
        <v>1</v>
      </c>
      <c r="F120">
        <v>0</v>
      </c>
      <c r="G120">
        <v>1</v>
      </c>
      <c r="H120">
        <v>1</v>
      </c>
      <c r="K120" s="8" t="s">
        <v>127</v>
      </c>
      <c r="M120" s="128"/>
      <c r="N120" s="8" t="str">
        <f>IF($L$31="Metric",AG120,AR120)</f>
        <v>lb</v>
      </c>
      <c r="P120" s="6"/>
      <c r="Q120" s="6"/>
      <c r="R120" s="6"/>
      <c r="AB120" s="62"/>
      <c r="AC120" s="53"/>
      <c r="AD120" s="61" t="s">
        <v>127</v>
      </c>
      <c r="AE120" s="53"/>
      <c r="AF120" s="56">
        <f>IF($L$31="Metric",M120,M120*0.453592)</f>
        <v>0</v>
      </c>
      <c r="AG120" s="61" t="s">
        <v>98</v>
      </c>
      <c r="AH120" s="53"/>
      <c r="AI120" s="71"/>
      <c r="AJ120" s="71"/>
      <c r="AK120" s="71"/>
      <c r="AL120" s="63"/>
      <c r="AM120" s="62"/>
      <c r="AN120" s="53"/>
      <c r="AO120" s="61" t="s">
        <v>127</v>
      </c>
      <c r="AP120" s="53"/>
      <c r="AQ120" s="56">
        <f>IF($L$31="English",M120,M120*2.20462)</f>
        <v>0</v>
      </c>
      <c r="AR120" s="61" t="s">
        <v>106</v>
      </c>
      <c r="AS120" s="53"/>
      <c r="AT120" s="71"/>
      <c r="AU120" s="71"/>
      <c r="AV120" s="71"/>
      <c r="AW120" s="63"/>
    </row>
    <row r="121" spans="1:49" ht="3" customHeight="1" hidden="1">
      <c r="A121">
        <v>1</v>
      </c>
      <c r="B121">
        <v>1</v>
      </c>
      <c r="C121">
        <v>1</v>
      </c>
      <c r="D121">
        <v>1</v>
      </c>
      <c r="E121">
        <v>1</v>
      </c>
      <c r="F121">
        <v>0</v>
      </c>
      <c r="G121">
        <v>1</v>
      </c>
      <c r="H121">
        <v>1</v>
      </c>
      <c r="M121" s="4"/>
      <c r="AB121" s="62"/>
      <c r="AC121" s="53"/>
      <c r="AD121" s="53"/>
      <c r="AE121" s="53"/>
      <c r="AF121" s="53"/>
      <c r="AG121" s="53"/>
      <c r="AH121" s="53"/>
      <c r="AI121" s="53"/>
      <c r="AJ121" s="53"/>
      <c r="AK121" s="53"/>
      <c r="AL121" s="63"/>
      <c r="AM121" s="62"/>
      <c r="AN121" s="53"/>
      <c r="AO121" s="53"/>
      <c r="AP121" s="53"/>
      <c r="AQ121" s="53"/>
      <c r="AR121" s="53"/>
      <c r="AS121" s="53"/>
      <c r="AT121" s="53"/>
      <c r="AU121" s="53"/>
      <c r="AV121" s="53"/>
      <c r="AW121" s="63"/>
    </row>
    <row r="122" spans="1:49" ht="14.25" customHeight="1" hidden="1">
      <c r="A122">
        <v>1</v>
      </c>
      <c r="B122">
        <v>1</v>
      </c>
      <c r="C122">
        <v>0</v>
      </c>
      <c r="D122">
        <v>0</v>
      </c>
      <c r="E122">
        <v>1</v>
      </c>
      <c r="F122">
        <v>0</v>
      </c>
      <c r="G122">
        <v>0</v>
      </c>
      <c r="H122">
        <v>1</v>
      </c>
      <c r="K122" t="s">
        <v>3</v>
      </c>
      <c r="L122" t="s">
        <v>17</v>
      </c>
      <c r="M122" s="112"/>
      <c r="N122" t="s">
        <v>4</v>
      </c>
      <c r="P122" s="102"/>
      <c r="Q122" s="17"/>
      <c r="R122" s="17"/>
      <c r="S122" s="17"/>
      <c r="T122" s="17"/>
      <c r="V122" s="17"/>
      <c r="AB122" s="62"/>
      <c r="AC122" s="53"/>
      <c r="AD122" s="51"/>
      <c r="AE122" s="51"/>
      <c r="AF122" s="51"/>
      <c r="AG122" s="51"/>
      <c r="AH122" s="51"/>
      <c r="AI122" s="51"/>
      <c r="AJ122" s="51"/>
      <c r="AK122" s="51"/>
      <c r="AL122" s="67"/>
      <c r="AM122" s="62"/>
      <c r="AN122" s="53"/>
      <c r="AO122" s="51"/>
      <c r="AP122" s="51"/>
      <c r="AQ122" s="51"/>
      <c r="AR122" s="51"/>
      <c r="AS122" s="51"/>
      <c r="AT122" s="51"/>
      <c r="AU122" s="51"/>
      <c r="AV122" s="51"/>
      <c r="AW122" s="67"/>
    </row>
    <row r="123" spans="1:49" ht="3" customHeight="1" hidden="1">
      <c r="A123">
        <v>1</v>
      </c>
      <c r="B123">
        <v>1</v>
      </c>
      <c r="C123">
        <v>0</v>
      </c>
      <c r="D123">
        <v>0</v>
      </c>
      <c r="E123">
        <v>1</v>
      </c>
      <c r="F123">
        <v>0</v>
      </c>
      <c r="G123">
        <v>0</v>
      </c>
      <c r="H123">
        <v>1</v>
      </c>
      <c r="M123" s="4"/>
      <c r="P123" s="6"/>
      <c r="Q123" s="6"/>
      <c r="R123" s="6"/>
      <c r="AB123" s="62"/>
      <c r="AC123" s="53"/>
      <c r="AD123" s="53"/>
      <c r="AE123" s="53"/>
      <c r="AF123" s="53"/>
      <c r="AG123" s="53"/>
      <c r="AH123" s="53"/>
      <c r="AI123" s="71"/>
      <c r="AJ123" s="71"/>
      <c r="AK123" s="71"/>
      <c r="AL123" s="63"/>
      <c r="AM123" s="62"/>
      <c r="AN123" s="53"/>
      <c r="AO123" s="53"/>
      <c r="AP123" s="53"/>
      <c r="AQ123" s="53"/>
      <c r="AR123" s="53"/>
      <c r="AS123" s="53"/>
      <c r="AT123" s="71"/>
      <c r="AU123" s="71"/>
      <c r="AV123" s="71"/>
      <c r="AW123" s="63"/>
    </row>
    <row r="124" spans="1:49" ht="12.75" customHeight="1" hidden="1">
      <c r="A124">
        <v>1</v>
      </c>
      <c r="B124">
        <v>1</v>
      </c>
      <c r="C124">
        <v>1</v>
      </c>
      <c r="D124">
        <v>1</v>
      </c>
      <c r="E124">
        <v>1</v>
      </c>
      <c r="F124">
        <v>0</v>
      </c>
      <c r="G124">
        <v>1</v>
      </c>
      <c r="H124">
        <v>1</v>
      </c>
      <c r="M124" s="4"/>
      <c r="P124" s="6"/>
      <c r="Q124" s="6"/>
      <c r="R124" s="6"/>
      <c r="AB124" s="62"/>
      <c r="AC124" s="53"/>
      <c r="AD124" s="53"/>
      <c r="AE124" s="53"/>
      <c r="AF124" s="53"/>
      <c r="AG124" s="53"/>
      <c r="AH124" s="53"/>
      <c r="AI124" s="71"/>
      <c r="AJ124" s="71"/>
      <c r="AK124" s="71"/>
      <c r="AL124" s="63"/>
      <c r="AM124" s="62"/>
      <c r="AN124" s="53"/>
      <c r="AO124" s="53"/>
      <c r="AP124" s="53"/>
      <c r="AQ124" s="53"/>
      <c r="AR124" s="53"/>
      <c r="AS124" s="53"/>
      <c r="AT124" s="71"/>
      <c r="AU124" s="71"/>
      <c r="AV124" s="71"/>
      <c r="AW124" s="63"/>
    </row>
    <row r="125" spans="1:49" ht="3" customHeight="1" hidden="1">
      <c r="A125">
        <v>1</v>
      </c>
      <c r="B125">
        <v>1</v>
      </c>
      <c r="C125">
        <v>1</v>
      </c>
      <c r="D125">
        <v>1</v>
      </c>
      <c r="E125">
        <v>1</v>
      </c>
      <c r="F125">
        <v>0</v>
      </c>
      <c r="G125">
        <v>1</v>
      </c>
      <c r="H125">
        <v>1</v>
      </c>
      <c r="M125" s="4"/>
      <c r="P125" s="6"/>
      <c r="Q125" s="6"/>
      <c r="R125" s="6"/>
      <c r="AB125" s="62"/>
      <c r="AC125" s="53"/>
      <c r="AD125" s="53"/>
      <c r="AE125" s="53"/>
      <c r="AF125" s="53"/>
      <c r="AG125" s="53"/>
      <c r="AH125" s="53"/>
      <c r="AI125" s="71"/>
      <c r="AJ125" s="71"/>
      <c r="AK125" s="71"/>
      <c r="AL125" s="63"/>
      <c r="AM125" s="62"/>
      <c r="AN125" s="53"/>
      <c r="AO125" s="53"/>
      <c r="AP125" s="53"/>
      <c r="AQ125" s="53"/>
      <c r="AR125" s="53"/>
      <c r="AS125" s="53"/>
      <c r="AT125" s="71"/>
      <c r="AU125" s="71"/>
      <c r="AV125" s="71"/>
      <c r="AW125" s="63"/>
    </row>
    <row r="126" spans="1:49" ht="12.75" customHeight="1" hidden="1">
      <c r="A126">
        <v>0</v>
      </c>
      <c r="B126">
        <v>0</v>
      </c>
      <c r="C126">
        <v>0</v>
      </c>
      <c r="D126">
        <v>0</v>
      </c>
      <c r="E126">
        <v>0</v>
      </c>
      <c r="F126">
        <v>1</v>
      </c>
      <c r="G126">
        <v>0</v>
      </c>
      <c r="H126">
        <v>0</v>
      </c>
      <c r="K126" s="1" t="s">
        <v>121</v>
      </c>
      <c r="M126" s="4"/>
      <c r="P126" s="6"/>
      <c r="Q126" s="6"/>
      <c r="R126" s="6"/>
      <c r="AB126" s="62"/>
      <c r="AC126" s="53"/>
      <c r="AD126" s="66" t="s">
        <v>121</v>
      </c>
      <c r="AE126" s="53"/>
      <c r="AF126" s="53"/>
      <c r="AG126" s="53"/>
      <c r="AH126" s="53"/>
      <c r="AI126" s="71"/>
      <c r="AJ126" s="71"/>
      <c r="AK126" s="71"/>
      <c r="AL126" s="63"/>
      <c r="AM126" s="62"/>
      <c r="AN126" s="53"/>
      <c r="AO126" s="66" t="s">
        <v>121</v>
      </c>
      <c r="AP126" s="53"/>
      <c r="AQ126" s="53"/>
      <c r="AR126" s="53"/>
      <c r="AS126" s="53"/>
      <c r="AT126" s="71"/>
      <c r="AU126" s="71"/>
      <c r="AV126" s="71"/>
      <c r="AW126" s="63"/>
    </row>
    <row r="127" spans="1:49" ht="3" customHeight="1" hidden="1">
      <c r="A127">
        <v>0</v>
      </c>
      <c r="B127">
        <v>0</v>
      </c>
      <c r="C127">
        <v>0</v>
      </c>
      <c r="D127">
        <v>0</v>
      </c>
      <c r="E127">
        <v>0</v>
      </c>
      <c r="F127">
        <v>1</v>
      </c>
      <c r="G127">
        <v>0</v>
      </c>
      <c r="H127">
        <v>0</v>
      </c>
      <c r="M127" s="4"/>
      <c r="P127" s="6"/>
      <c r="Q127" s="6"/>
      <c r="R127" s="6"/>
      <c r="AB127" s="62"/>
      <c r="AC127" s="53"/>
      <c r="AD127" s="53"/>
      <c r="AE127" s="53"/>
      <c r="AF127" s="53"/>
      <c r="AG127" s="53"/>
      <c r="AH127" s="53"/>
      <c r="AI127" s="71"/>
      <c r="AJ127" s="71"/>
      <c r="AK127" s="71"/>
      <c r="AL127" s="63"/>
      <c r="AM127" s="62"/>
      <c r="AN127" s="53"/>
      <c r="AO127" s="53"/>
      <c r="AP127" s="53"/>
      <c r="AQ127" s="53"/>
      <c r="AR127" s="53"/>
      <c r="AS127" s="53"/>
      <c r="AT127" s="71"/>
      <c r="AU127" s="71"/>
      <c r="AV127" s="71"/>
      <c r="AW127" s="63"/>
    </row>
    <row r="128" spans="1:49" ht="12.75" customHeight="1" hidden="1">
      <c r="A128">
        <v>0</v>
      </c>
      <c r="B128">
        <v>0</v>
      </c>
      <c r="C128">
        <v>0</v>
      </c>
      <c r="D128">
        <v>0</v>
      </c>
      <c r="E128">
        <v>0</v>
      </c>
      <c r="F128">
        <v>1</v>
      </c>
      <c r="G128">
        <v>0</v>
      </c>
      <c r="H128">
        <v>0</v>
      </c>
      <c r="K128" s="8" t="s">
        <v>131</v>
      </c>
      <c r="M128" s="112"/>
      <c r="P128" s="6"/>
      <c r="Q128" s="6"/>
      <c r="R128" s="6"/>
      <c r="AB128" s="62"/>
      <c r="AC128" s="53"/>
      <c r="AD128" s="53"/>
      <c r="AE128" s="53"/>
      <c r="AF128" s="53"/>
      <c r="AG128" s="53"/>
      <c r="AH128" s="53"/>
      <c r="AI128" s="71"/>
      <c r="AJ128" s="71"/>
      <c r="AK128" s="71"/>
      <c r="AL128" s="63"/>
      <c r="AM128" s="62"/>
      <c r="AN128" s="53"/>
      <c r="AO128" s="53"/>
      <c r="AP128" s="53"/>
      <c r="AQ128" s="53"/>
      <c r="AR128" s="53"/>
      <c r="AS128" s="53"/>
      <c r="AT128" s="71"/>
      <c r="AU128" s="71"/>
      <c r="AV128" s="71"/>
      <c r="AW128" s="63"/>
    </row>
    <row r="129" spans="1:49" ht="3" customHeight="1" hidden="1">
      <c r="A129">
        <v>0</v>
      </c>
      <c r="B129">
        <v>0</v>
      </c>
      <c r="C129">
        <v>0</v>
      </c>
      <c r="D129">
        <v>0</v>
      </c>
      <c r="E129">
        <v>0</v>
      </c>
      <c r="F129">
        <v>1</v>
      </c>
      <c r="G129">
        <v>0</v>
      </c>
      <c r="H129">
        <v>0</v>
      </c>
      <c r="M129" s="4"/>
      <c r="P129" s="6"/>
      <c r="Q129" s="6"/>
      <c r="R129" s="6"/>
      <c r="AB129" s="62"/>
      <c r="AC129" s="53"/>
      <c r="AD129" s="53"/>
      <c r="AE129" s="53"/>
      <c r="AF129" s="53"/>
      <c r="AG129" s="53"/>
      <c r="AH129" s="53"/>
      <c r="AI129" s="71"/>
      <c r="AJ129" s="71"/>
      <c r="AK129" s="71"/>
      <c r="AL129" s="63"/>
      <c r="AM129" s="62"/>
      <c r="AN129" s="53"/>
      <c r="AO129" s="53"/>
      <c r="AP129" s="53"/>
      <c r="AQ129" s="53"/>
      <c r="AR129" s="53"/>
      <c r="AS129" s="53"/>
      <c r="AT129" s="71"/>
      <c r="AU129" s="71"/>
      <c r="AV129" s="71"/>
      <c r="AW129" s="63"/>
    </row>
    <row r="130" spans="1:49" ht="13.5" customHeight="1" hidden="1">
      <c r="A130">
        <v>0</v>
      </c>
      <c r="B130">
        <v>0</v>
      </c>
      <c r="C130">
        <v>0</v>
      </c>
      <c r="D130">
        <v>0</v>
      </c>
      <c r="E130">
        <v>0</v>
      </c>
      <c r="F130">
        <v>1</v>
      </c>
      <c r="G130">
        <v>0</v>
      </c>
      <c r="H130">
        <v>0</v>
      </c>
      <c r="K130" s="8" t="s">
        <v>149</v>
      </c>
      <c r="M130" s="112"/>
      <c r="N130" t="str">
        <f>IF($L$31="Metric",AG130,AR130)</f>
        <v>psi</v>
      </c>
      <c r="P130" s="119"/>
      <c r="Q130" s="119"/>
      <c r="R130" s="119"/>
      <c r="S130" s="119"/>
      <c r="T130" s="119"/>
      <c r="U130" s="110"/>
      <c r="AB130" s="62"/>
      <c r="AC130" s="53"/>
      <c r="AD130" s="61" t="s">
        <v>149</v>
      </c>
      <c r="AE130" s="53"/>
      <c r="AF130" s="84">
        <f>IF($L$31="Metric",M130,M130*0.0689475729)</f>
        <v>0</v>
      </c>
      <c r="AG130" s="61" t="s">
        <v>99</v>
      </c>
      <c r="AH130" s="53"/>
      <c r="AI130" s="71"/>
      <c r="AJ130" s="71"/>
      <c r="AK130" s="71"/>
      <c r="AL130" s="63"/>
      <c r="AM130" s="62"/>
      <c r="AN130" s="53"/>
      <c r="AO130" s="61" t="s">
        <v>149</v>
      </c>
      <c r="AP130" s="53"/>
      <c r="AQ130" s="84">
        <f>IF($L$31="English",M130,M130*14.5037738)</f>
        <v>0</v>
      </c>
      <c r="AR130" s="61" t="s">
        <v>107</v>
      </c>
      <c r="AS130" s="53"/>
      <c r="AT130" s="71"/>
      <c r="AU130" s="71"/>
      <c r="AV130" s="71"/>
      <c r="AW130" s="63"/>
    </row>
    <row r="131" spans="1:49" ht="3" customHeight="1" hidden="1">
      <c r="A131">
        <v>0</v>
      </c>
      <c r="B131">
        <v>0</v>
      </c>
      <c r="C131">
        <v>0</v>
      </c>
      <c r="D131">
        <v>0</v>
      </c>
      <c r="E131">
        <v>0</v>
      </c>
      <c r="F131">
        <v>1</v>
      </c>
      <c r="G131">
        <v>0</v>
      </c>
      <c r="H131">
        <v>0</v>
      </c>
      <c r="M131" s="4"/>
      <c r="P131" s="6"/>
      <c r="Q131" s="6"/>
      <c r="R131" s="6"/>
      <c r="AB131" s="62"/>
      <c r="AC131" s="53"/>
      <c r="AD131" s="53"/>
      <c r="AE131" s="53"/>
      <c r="AF131" s="53"/>
      <c r="AG131" s="53"/>
      <c r="AH131" s="53"/>
      <c r="AI131" s="71"/>
      <c r="AJ131" s="71"/>
      <c r="AK131" s="71"/>
      <c r="AL131" s="63"/>
      <c r="AM131" s="62"/>
      <c r="AN131" s="53"/>
      <c r="AO131" s="53"/>
      <c r="AP131" s="53"/>
      <c r="AQ131" s="53"/>
      <c r="AR131" s="53"/>
      <c r="AS131" s="53"/>
      <c r="AT131" s="71"/>
      <c r="AU131" s="71"/>
      <c r="AV131" s="71"/>
      <c r="AW131" s="63"/>
    </row>
    <row r="132" spans="1:49" ht="12.75" customHeight="1" hidden="1">
      <c r="A132">
        <v>0</v>
      </c>
      <c r="B132">
        <v>0</v>
      </c>
      <c r="C132">
        <v>0</v>
      </c>
      <c r="D132">
        <v>0</v>
      </c>
      <c r="E132">
        <v>0</v>
      </c>
      <c r="F132">
        <v>1</v>
      </c>
      <c r="G132">
        <v>0</v>
      </c>
      <c r="H132">
        <v>0</v>
      </c>
      <c r="K132" s="8" t="s">
        <v>154</v>
      </c>
      <c r="M132" s="117"/>
      <c r="N132" s="8" t="str">
        <f>IF($L$31="Metric",AG132,AR132)</f>
        <v>in-lb</v>
      </c>
      <c r="O132" s="7"/>
      <c r="P132" s="3"/>
      <c r="Q132" s="7"/>
      <c r="R132" s="3"/>
      <c r="AB132" s="62"/>
      <c r="AC132" s="53"/>
      <c r="AD132" s="61" t="s">
        <v>56</v>
      </c>
      <c r="AE132" s="53"/>
      <c r="AF132" s="87">
        <f>IF($L$31="Metric",M132,M132*0.112984829)</f>
        <v>0</v>
      </c>
      <c r="AG132" s="61" t="s">
        <v>101</v>
      </c>
      <c r="AH132" s="51"/>
      <c r="AI132" s="51"/>
      <c r="AJ132" s="51"/>
      <c r="AK132" s="51"/>
      <c r="AL132" s="63"/>
      <c r="AM132" s="62"/>
      <c r="AN132" s="53"/>
      <c r="AO132" s="61" t="s">
        <v>56</v>
      </c>
      <c r="AP132" s="53"/>
      <c r="AQ132" s="87">
        <f>IF($L$31="English",M132,M132*8.850745792)</f>
        <v>0</v>
      </c>
      <c r="AR132" s="61" t="s">
        <v>52</v>
      </c>
      <c r="AS132" s="51"/>
      <c r="AT132" s="51"/>
      <c r="AU132" s="51"/>
      <c r="AV132" s="51"/>
      <c r="AW132" s="63"/>
    </row>
    <row r="133" spans="1:49" ht="3" customHeight="1" hidden="1">
      <c r="A133">
        <v>0</v>
      </c>
      <c r="B133">
        <v>0</v>
      </c>
      <c r="C133">
        <v>0</v>
      </c>
      <c r="D133">
        <v>0</v>
      </c>
      <c r="E133">
        <v>0</v>
      </c>
      <c r="F133">
        <v>1</v>
      </c>
      <c r="G133">
        <v>0</v>
      </c>
      <c r="H133">
        <v>0</v>
      </c>
      <c r="K133" s="8"/>
      <c r="M133" s="7"/>
      <c r="N133" s="8"/>
      <c r="O133" s="7"/>
      <c r="P133" s="3"/>
      <c r="Q133" s="7"/>
      <c r="R133" s="3"/>
      <c r="AB133" s="62"/>
      <c r="AC133" s="53"/>
      <c r="AD133" s="61"/>
      <c r="AE133" s="53"/>
      <c r="AF133" s="51"/>
      <c r="AG133" s="61"/>
      <c r="AH133" s="51"/>
      <c r="AI133" s="51"/>
      <c r="AJ133" s="51"/>
      <c r="AK133" s="51"/>
      <c r="AL133" s="63"/>
      <c r="AM133" s="62"/>
      <c r="AN133" s="53"/>
      <c r="AO133" s="61"/>
      <c r="AP133" s="53"/>
      <c r="AQ133" s="51"/>
      <c r="AR133" s="61"/>
      <c r="AS133" s="51"/>
      <c r="AT133" s="51"/>
      <c r="AU133" s="51"/>
      <c r="AV133" s="51"/>
      <c r="AW133" s="63"/>
    </row>
    <row r="134" spans="1:49" ht="12.75" customHeight="1" hidden="1">
      <c r="A134">
        <v>0</v>
      </c>
      <c r="B134">
        <v>0</v>
      </c>
      <c r="C134">
        <v>0</v>
      </c>
      <c r="D134">
        <v>0</v>
      </c>
      <c r="E134">
        <v>0</v>
      </c>
      <c r="F134">
        <v>1</v>
      </c>
      <c r="G134">
        <v>0</v>
      </c>
      <c r="H134">
        <v>0</v>
      </c>
      <c r="K134" s="8" t="s">
        <v>155</v>
      </c>
      <c r="M134" s="114"/>
      <c r="N134" s="8" t="str">
        <f>IF($L$31="Metric",AG134,AR134)</f>
        <v>in-lb</v>
      </c>
      <c r="O134" s="7"/>
      <c r="P134" s="3"/>
      <c r="Q134" s="7"/>
      <c r="R134" s="3"/>
      <c r="AB134" s="62"/>
      <c r="AC134" s="53"/>
      <c r="AD134" s="61" t="s">
        <v>57</v>
      </c>
      <c r="AE134" s="53"/>
      <c r="AF134" s="87">
        <f>IF($L$31="Metric",M134,M134*0.112984829)</f>
        <v>0</v>
      </c>
      <c r="AG134" s="61" t="s">
        <v>101</v>
      </c>
      <c r="AH134" s="51"/>
      <c r="AI134" s="51"/>
      <c r="AJ134" s="51"/>
      <c r="AK134" s="51"/>
      <c r="AL134" s="63"/>
      <c r="AM134" s="62"/>
      <c r="AN134" s="53"/>
      <c r="AO134" s="61" t="s">
        <v>57</v>
      </c>
      <c r="AP134" s="53"/>
      <c r="AQ134" s="87">
        <f>IF($L$31="English",M134,M134*8.850745792)</f>
        <v>0</v>
      </c>
      <c r="AR134" s="61" t="s">
        <v>52</v>
      </c>
      <c r="AS134" s="51"/>
      <c r="AT134" s="51"/>
      <c r="AU134" s="51"/>
      <c r="AV134" s="51"/>
      <c r="AW134" s="63"/>
    </row>
    <row r="135" spans="1:49" ht="3" customHeight="1" hidden="1">
      <c r="A135">
        <v>0</v>
      </c>
      <c r="B135">
        <v>0</v>
      </c>
      <c r="C135">
        <v>0</v>
      </c>
      <c r="D135">
        <v>0</v>
      </c>
      <c r="E135">
        <v>0</v>
      </c>
      <c r="F135">
        <v>1</v>
      </c>
      <c r="G135">
        <v>0</v>
      </c>
      <c r="H135">
        <v>0</v>
      </c>
      <c r="K135" s="8"/>
      <c r="M135" s="7"/>
      <c r="N135" s="8"/>
      <c r="O135" s="7"/>
      <c r="P135" s="3"/>
      <c r="Q135" s="7"/>
      <c r="R135" s="3"/>
      <c r="AB135" s="62"/>
      <c r="AC135" s="53"/>
      <c r="AD135" s="61"/>
      <c r="AE135" s="53"/>
      <c r="AF135" s="93"/>
      <c r="AG135" s="61"/>
      <c r="AH135" s="51"/>
      <c r="AI135" s="51"/>
      <c r="AJ135" s="51"/>
      <c r="AK135" s="51"/>
      <c r="AL135" s="63"/>
      <c r="AM135" s="62"/>
      <c r="AN135" s="53"/>
      <c r="AO135" s="61"/>
      <c r="AP135" s="53"/>
      <c r="AQ135" s="93"/>
      <c r="AR135" s="61"/>
      <c r="AS135" s="51"/>
      <c r="AT135" s="51"/>
      <c r="AU135" s="51"/>
      <c r="AV135" s="51"/>
      <c r="AW135" s="63"/>
    </row>
    <row r="136" spans="1:49" ht="12.75" customHeight="1" hidden="1">
      <c r="A136">
        <v>0</v>
      </c>
      <c r="B136">
        <v>0</v>
      </c>
      <c r="C136">
        <v>0</v>
      </c>
      <c r="D136">
        <v>0</v>
      </c>
      <c r="E136">
        <v>0</v>
      </c>
      <c r="F136">
        <v>1</v>
      </c>
      <c r="G136">
        <v>0</v>
      </c>
      <c r="H136">
        <v>0</v>
      </c>
      <c r="K136" s="8" t="s">
        <v>137</v>
      </c>
      <c r="M136" s="112"/>
      <c r="N136" s="8" t="str">
        <f>IF($L$31="Metric",AG136,AR136)</f>
        <v>lbm-ft²</v>
      </c>
      <c r="P136" s="6"/>
      <c r="Q136" s="6"/>
      <c r="R136" s="6"/>
      <c r="AB136" s="62"/>
      <c r="AC136" s="53"/>
      <c r="AD136" s="61" t="s">
        <v>137</v>
      </c>
      <c r="AE136" s="53"/>
      <c r="AF136" s="84">
        <f>IF($L$31="Metric",M136,M136*0.0421401101)</f>
        <v>0</v>
      </c>
      <c r="AG136" s="61" t="s">
        <v>49</v>
      </c>
      <c r="AH136" s="53"/>
      <c r="AI136" s="71"/>
      <c r="AJ136" s="71"/>
      <c r="AK136" s="71"/>
      <c r="AL136" s="63"/>
      <c r="AM136" s="62"/>
      <c r="AN136" s="53"/>
      <c r="AO136" s="61" t="s">
        <v>137</v>
      </c>
      <c r="AP136" s="53"/>
      <c r="AQ136" s="84">
        <f>IF($L$31="English",M136,M136*23.7303604)</f>
        <v>0</v>
      </c>
      <c r="AR136" s="61" t="s">
        <v>109</v>
      </c>
      <c r="AS136" s="53"/>
      <c r="AT136" s="71"/>
      <c r="AU136" s="71"/>
      <c r="AV136" s="71"/>
      <c r="AW136" s="63"/>
    </row>
    <row r="137" spans="1:49" ht="3" customHeight="1" hidden="1">
      <c r="A137">
        <v>0</v>
      </c>
      <c r="B137">
        <v>0</v>
      </c>
      <c r="C137">
        <v>0</v>
      </c>
      <c r="D137">
        <v>0</v>
      </c>
      <c r="E137">
        <v>0</v>
      </c>
      <c r="F137">
        <v>1</v>
      </c>
      <c r="G137">
        <v>0</v>
      </c>
      <c r="H137">
        <v>0</v>
      </c>
      <c r="M137" s="4"/>
      <c r="P137" s="6"/>
      <c r="Q137" s="6"/>
      <c r="R137" s="6"/>
      <c r="AB137" s="62"/>
      <c r="AC137" s="53"/>
      <c r="AD137" s="53"/>
      <c r="AE137" s="53"/>
      <c r="AF137" s="53"/>
      <c r="AG137" s="53"/>
      <c r="AH137" s="53"/>
      <c r="AI137" s="71"/>
      <c r="AJ137" s="71"/>
      <c r="AK137" s="71"/>
      <c r="AL137" s="63"/>
      <c r="AM137" s="62"/>
      <c r="AN137" s="53"/>
      <c r="AO137" s="53"/>
      <c r="AP137" s="53"/>
      <c r="AQ137" s="53"/>
      <c r="AR137" s="53"/>
      <c r="AS137" s="53"/>
      <c r="AT137" s="71"/>
      <c r="AU137" s="71"/>
      <c r="AV137" s="71"/>
      <c r="AW137" s="63"/>
    </row>
    <row r="138" spans="1:49" ht="12.75" customHeight="1" hidden="1">
      <c r="A138">
        <v>0</v>
      </c>
      <c r="B138">
        <v>0</v>
      </c>
      <c r="C138">
        <v>0</v>
      </c>
      <c r="D138">
        <v>0</v>
      </c>
      <c r="E138">
        <v>0</v>
      </c>
      <c r="F138">
        <v>1</v>
      </c>
      <c r="G138">
        <v>0</v>
      </c>
      <c r="H138">
        <v>0</v>
      </c>
      <c r="K138" s="8" t="s">
        <v>138</v>
      </c>
      <c r="M138" s="112"/>
      <c r="N138" s="8" t="str">
        <f>IF($L$31="Metric",AG138,AR138)</f>
        <v>in-lb</v>
      </c>
      <c r="P138" s="6"/>
      <c r="Q138" s="6"/>
      <c r="R138" s="6"/>
      <c r="AB138" s="62"/>
      <c r="AC138" s="53"/>
      <c r="AD138" s="61" t="s">
        <v>138</v>
      </c>
      <c r="AE138" s="53"/>
      <c r="AF138" s="87">
        <f>IF($L$31="Metric",M138,M138*0.112984829)</f>
        <v>0</v>
      </c>
      <c r="AG138" s="61" t="s">
        <v>101</v>
      </c>
      <c r="AH138" s="53"/>
      <c r="AI138" s="71"/>
      <c r="AJ138" s="71"/>
      <c r="AK138" s="71"/>
      <c r="AL138" s="63"/>
      <c r="AM138" s="62"/>
      <c r="AN138" s="53"/>
      <c r="AO138" s="61" t="s">
        <v>138</v>
      </c>
      <c r="AP138" s="53"/>
      <c r="AQ138" s="87">
        <f>IF($L$31="English",M138,M138*8.850745792)</f>
        <v>0</v>
      </c>
      <c r="AR138" s="61" t="s">
        <v>52</v>
      </c>
      <c r="AS138" s="53"/>
      <c r="AT138" s="71"/>
      <c r="AU138" s="71"/>
      <c r="AV138" s="71"/>
      <c r="AW138" s="63"/>
    </row>
    <row r="139" spans="1:49" ht="3" customHeight="1" hidden="1">
      <c r="A139">
        <v>0</v>
      </c>
      <c r="B139">
        <v>0</v>
      </c>
      <c r="C139">
        <v>0</v>
      </c>
      <c r="D139">
        <v>0</v>
      </c>
      <c r="E139">
        <v>0</v>
      </c>
      <c r="F139">
        <v>1</v>
      </c>
      <c r="G139">
        <v>0</v>
      </c>
      <c r="H139">
        <v>0</v>
      </c>
      <c r="M139" s="4"/>
      <c r="AB139" s="62"/>
      <c r="AC139" s="53"/>
      <c r="AD139" s="53"/>
      <c r="AE139" s="53"/>
      <c r="AF139" s="53"/>
      <c r="AG139" s="53"/>
      <c r="AH139" s="53"/>
      <c r="AI139" s="53"/>
      <c r="AJ139" s="53"/>
      <c r="AK139" s="53"/>
      <c r="AL139" s="63"/>
      <c r="AM139" s="62"/>
      <c r="AN139" s="53"/>
      <c r="AO139" s="53"/>
      <c r="AP139" s="53"/>
      <c r="AQ139" s="53"/>
      <c r="AR139" s="53"/>
      <c r="AS139" s="53"/>
      <c r="AT139" s="53"/>
      <c r="AU139" s="53"/>
      <c r="AV139" s="53"/>
      <c r="AW139" s="63"/>
    </row>
    <row r="140" spans="1:49" ht="14.25" customHeight="1" hidden="1">
      <c r="A140">
        <v>0</v>
      </c>
      <c r="B140">
        <v>0</v>
      </c>
      <c r="C140">
        <v>0</v>
      </c>
      <c r="D140">
        <v>0</v>
      </c>
      <c r="E140">
        <v>0</v>
      </c>
      <c r="F140">
        <v>1</v>
      </c>
      <c r="G140">
        <v>0</v>
      </c>
      <c r="H140">
        <v>0</v>
      </c>
      <c r="K140" t="s">
        <v>3</v>
      </c>
      <c r="L140" t="s">
        <v>17</v>
      </c>
      <c r="M140" s="112"/>
      <c r="N140" t="s">
        <v>4</v>
      </c>
      <c r="P140" s="102"/>
      <c r="Q140" s="102"/>
      <c r="R140" s="102"/>
      <c r="S140" s="102"/>
      <c r="T140" s="102"/>
      <c r="AB140" s="62"/>
      <c r="AC140" s="53"/>
      <c r="AD140" s="51"/>
      <c r="AE140" s="51"/>
      <c r="AF140" s="51"/>
      <c r="AG140" s="51"/>
      <c r="AH140" s="51"/>
      <c r="AI140" s="51"/>
      <c r="AJ140" s="51"/>
      <c r="AK140" s="51"/>
      <c r="AL140" s="67"/>
      <c r="AM140" s="62"/>
      <c r="AN140" s="53"/>
      <c r="AO140" s="51"/>
      <c r="AP140" s="51"/>
      <c r="AQ140" s="51"/>
      <c r="AR140" s="51"/>
      <c r="AS140" s="51"/>
      <c r="AT140" s="51"/>
      <c r="AU140" s="51"/>
      <c r="AV140" s="51"/>
      <c r="AW140" s="67"/>
    </row>
    <row r="141" spans="1:49" ht="3" customHeight="1" hidden="1">
      <c r="A141">
        <v>0</v>
      </c>
      <c r="B141">
        <v>0</v>
      </c>
      <c r="C141">
        <v>0</v>
      </c>
      <c r="D141">
        <v>0</v>
      </c>
      <c r="E141">
        <v>0</v>
      </c>
      <c r="F141">
        <v>1</v>
      </c>
      <c r="G141">
        <v>0</v>
      </c>
      <c r="H141">
        <v>0</v>
      </c>
      <c r="M141" s="4"/>
      <c r="P141" s="6"/>
      <c r="Q141" s="6"/>
      <c r="R141" s="6"/>
      <c r="AB141" s="62"/>
      <c r="AC141" s="53"/>
      <c r="AD141" s="53"/>
      <c r="AE141" s="53"/>
      <c r="AF141" s="53"/>
      <c r="AG141" s="53"/>
      <c r="AH141" s="53"/>
      <c r="AI141" s="71"/>
      <c r="AJ141" s="71"/>
      <c r="AK141" s="71"/>
      <c r="AL141" s="63"/>
      <c r="AM141" s="62"/>
      <c r="AN141" s="53"/>
      <c r="AO141" s="53"/>
      <c r="AP141" s="53"/>
      <c r="AQ141" s="53"/>
      <c r="AR141" s="53"/>
      <c r="AS141" s="53"/>
      <c r="AT141" s="71"/>
      <c r="AU141" s="71"/>
      <c r="AV141" s="71"/>
      <c r="AW141" s="63"/>
    </row>
    <row r="142" spans="1:49" ht="12.75" customHeight="1" hidden="1">
      <c r="A142">
        <v>0</v>
      </c>
      <c r="B142">
        <v>0</v>
      </c>
      <c r="C142">
        <v>0</v>
      </c>
      <c r="D142">
        <v>0</v>
      </c>
      <c r="E142">
        <v>0</v>
      </c>
      <c r="F142">
        <v>0</v>
      </c>
      <c r="G142">
        <v>0</v>
      </c>
      <c r="H142">
        <v>0</v>
      </c>
      <c r="M142" s="4"/>
      <c r="P142" s="6"/>
      <c r="Q142" s="6"/>
      <c r="R142" s="6"/>
      <c r="AB142" s="62"/>
      <c r="AC142" s="53"/>
      <c r="AD142" s="53"/>
      <c r="AE142" s="53"/>
      <c r="AF142" s="53"/>
      <c r="AG142" s="53"/>
      <c r="AH142" s="53"/>
      <c r="AI142" s="71"/>
      <c r="AJ142" s="71"/>
      <c r="AK142" s="71"/>
      <c r="AL142" s="63"/>
      <c r="AM142" s="62"/>
      <c r="AN142" s="53"/>
      <c r="AO142" s="53"/>
      <c r="AP142" s="53"/>
      <c r="AQ142" s="53"/>
      <c r="AR142" s="53"/>
      <c r="AS142" s="53"/>
      <c r="AT142" s="71"/>
      <c r="AU142" s="71"/>
      <c r="AV142" s="71"/>
      <c r="AW142" s="63"/>
    </row>
    <row r="143" spans="1:49" ht="3" customHeight="1" hidden="1">
      <c r="A143">
        <v>0</v>
      </c>
      <c r="B143">
        <v>0</v>
      </c>
      <c r="C143">
        <v>0</v>
      </c>
      <c r="D143">
        <v>0</v>
      </c>
      <c r="E143">
        <v>0</v>
      </c>
      <c r="F143">
        <v>0</v>
      </c>
      <c r="G143">
        <v>0</v>
      </c>
      <c r="H143">
        <v>0</v>
      </c>
      <c r="M143" s="4"/>
      <c r="P143" s="6"/>
      <c r="Q143" s="6"/>
      <c r="R143" s="6"/>
      <c r="AB143" s="62"/>
      <c r="AC143" s="53"/>
      <c r="AD143" s="53"/>
      <c r="AE143" s="53"/>
      <c r="AF143" s="53"/>
      <c r="AG143" s="53"/>
      <c r="AH143" s="53"/>
      <c r="AI143" s="71"/>
      <c r="AJ143" s="71"/>
      <c r="AK143" s="71"/>
      <c r="AL143" s="63"/>
      <c r="AM143" s="62"/>
      <c r="AN143" s="53"/>
      <c r="AO143" s="53"/>
      <c r="AP143" s="53"/>
      <c r="AQ143" s="53"/>
      <c r="AR143" s="53"/>
      <c r="AS143" s="53"/>
      <c r="AT143" s="71"/>
      <c r="AU143" s="71"/>
      <c r="AV143" s="71"/>
      <c r="AW143" s="63"/>
    </row>
    <row r="144" spans="1:49" ht="12.75" customHeight="1" hidden="1">
      <c r="A144">
        <v>1</v>
      </c>
      <c r="B144">
        <v>1</v>
      </c>
      <c r="C144">
        <v>1</v>
      </c>
      <c r="D144">
        <v>1</v>
      </c>
      <c r="E144">
        <v>1</v>
      </c>
      <c r="F144">
        <v>1</v>
      </c>
      <c r="G144">
        <v>1</v>
      </c>
      <c r="H144">
        <v>1</v>
      </c>
      <c r="M144" s="4"/>
      <c r="P144" s="6"/>
      <c r="Q144" s="6"/>
      <c r="R144" s="6"/>
      <c r="AB144" s="62"/>
      <c r="AC144" s="53"/>
      <c r="AD144" s="53"/>
      <c r="AE144" s="53"/>
      <c r="AF144" s="53"/>
      <c r="AG144" s="53"/>
      <c r="AH144" s="53"/>
      <c r="AI144" s="71"/>
      <c r="AJ144" s="71"/>
      <c r="AK144" s="71"/>
      <c r="AL144" s="63"/>
      <c r="AM144" s="62"/>
      <c r="AN144" s="53"/>
      <c r="AO144" s="53"/>
      <c r="AP144" s="53"/>
      <c r="AQ144" s="53"/>
      <c r="AR144" s="53"/>
      <c r="AS144" s="53"/>
      <c r="AT144" s="71"/>
      <c r="AU144" s="71"/>
      <c r="AV144" s="71"/>
      <c r="AW144" s="63"/>
    </row>
    <row r="145" spans="1:49" ht="3" customHeight="1" hidden="1">
      <c r="A145">
        <v>1</v>
      </c>
      <c r="B145">
        <v>1</v>
      </c>
      <c r="C145">
        <v>1</v>
      </c>
      <c r="D145">
        <v>1</v>
      </c>
      <c r="E145">
        <v>1</v>
      </c>
      <c r="F145">
        <v>1</v>
      </c>
      <c r="G145">
        <v>1</v>
      </c>
      <c r="H145">
        <v>1</v>
      </c>
      <c r="M145" s="4"/>
      <c r="P145" s="6"/>
      <c r="Q145" s="6"/>
      <c r="R145" s="6"/>
      <c r="AB145" s="62"/>
      <c r="AC145" s="53"/>
      <c r="AD145" s="53"/>
      <c r="AE145" s="53"/>
      <c r="AF145" s="53"/>
      <c r="AG145" s="53"/>
      <c r="AH145" s="53"/>
      <c r="AI145" s="71"/>
      <c r="AJ145" s="71"/>
      <c r="AK145" s="71"/>
      <c r="AL145" s="63"/>
      <c r="AM145" s="62"/>
      <c r="AN145" s="53"/>
      <c r="AO145" s="53"/>
      <c r="AP145" s="53"/>
      <c r="AQ145" s="53"/>
      <c r="AR145" s="53"/>
      <c r="AS145" s="53"/>
      <c r="AT145" s="71"/>
      <c r="AU145" s="71"/>
      <c r="AV145" s="71"/>
      <c r="AW145" s="63"/>
    </row>
    <row r="146" spans="1:49" ht="13.5" customHeight="1" hidden="1">
      <c r="A146">
        <v>1</v>
      </c>
      <c r="B146">
        <v>1</v>
      </c>
      <c r="C146">
        <v>1</v>
      </c>
      <c r="D146">
        <v>1</v>
      </c>
      <c r="E146">
        <v>1</v>
      </c>
      <c r="F146">
        <v>0</v>
      </c>
      <c r="G146">
        <v>1</v>
      </c>
      <c r="H146">
        <v>1</v>
      </c>
      <c r="K146" t="s">
        <v>8</v>
      </c>
      <c r="L146" t="s">
        <v>20</v>
      </c>
      <c r="M146" s="112"/>
      <c r="O146" s="7"/>
      <c r="P146" s="3"/>
      <c r="R146" s="3"/>
      <c r="AB146" s="62"/>
      <c r="AC146" s="53"/>
      <c r="AD146" s="53"/>
      <c r="AE146" s="53"/>
      <c r="AF146" s="53"/>
      <c r="AG146" s="72"/>
      <c r="AH146" s="51"/>
      <c r="AI146" s="51"/>
      <c r="AJ146" s="53"/>
      <c r="AK146" s="51"/>
      <c r="AL146" s="63"/>
      <c r="AM146" s="62"/>
      <c r="AN146" s="53"/>
      <c r="AO146" s="53"/>
      <c r="AP146" s="53"/>
      <c r="AQ146" s="53"/>
      <c r="AR146" s="72"/>
      <c r="AS146" s="51"/>
      <c r="AT146" s="51"/>
      <c r="AU146" s="53"/>
      <c r="AV146" s="51"/>
      <c r="AW146" s="63"/>
    </row>
    <row r="147" spans="1:49" ht="3" customHeight="1" hidden="1">
      <c r="A147">
        <v>1</v>
      </c>
      <c r="B147">
        <v>1</v>
      </c>
      <c r="C147">
        <v>1</v>
      </c>
      <c r="D147">
        <v>1</v>
      </c>
      <c r="E147">
        <v>1</v>
      </c>
      <c r="F147">
        <v>0</v>
      </c>
      <c r="G147">
        <v>1</v>
      </c>
      <c r="H147">
        <v>1</v>
      </c>
      <c r="O147" s="4"/>
      <c r="P147" s="6"/>
      <c r="Q147" s="6"/>
      <c r="R147" s="6"/>
      <c r="AB147" s="62"/>
      <c r="AC147" s="53"/>
      <c r="AD147" s="53"/>
      <c r="AE147" s="53"/>
      <c r="AF147" s="53"/>
      <c r="AG147" s="53"/>
      <c r="AH147" s="53"/>
      <c r="AI147" s="71"/>
      <c r="AJ147" s="71"/>
      <c r="AK147" s="71"/>
      <c r="AL147" s="63"/>
      <c r="AM147" s="62"/>
      <c r="AN147" s="53"/>
      <c r="AO147" s="53"/>
      <c r="AP147" s="53"/>
      <c r="AQ147" s="53"/>
      <c r="AR147" s="53"/>
      <c r="AS147" s="53"/>
      <c r="AT147" s="71"/>
      <c r="AU147" s="71"/>
      <c r="AV147" s="71"/>
      <c r="AW147" s="63"/>
    </row>
    <row r="148" spans="1:49" ht="12.75" customHeight="1" hidden="1">
      <c r="A148">
        <v>1</v>
      </c>
      <c r="B148">
        <v>1</v>
      </c>
      <c r="C148">
        <v>1</v>
      </c>
      <c r="D148">
        <v>1</v>
      </c>
      <c r="E148">
        <v>1</v>
      </c>
      <c r="F148">
        <v>0</v>
      </c>
      <c r="G148">
        <v>1</v>
      </c>
      <c r="H148">
        <v>1</v>
      </c>
      <c r="K148" t="s">
        <v>44</v>
      </c>
      <c r="L148" t="s">
        <v>18</v>
      </c>
      <c r="M148" s="115"/>
      <c r="N148" t="str">
        <f>IF($L$31="Metric",AG148,AR148)</f>
        <v>in</v>
      </c>
      <c r="O148" s="28"/>
      <c r="P148" s="10" t="s">
        <v>165</v>
      </c>
      <c r="Q148" s="114"/>
      <c r="R148" s="3"/>
      <c r="S148" t="str">
        <f>IF($L$31="Metric",AL148,AW148)</f>
        <v>in</v>
      </c>
      <c r="AB148" s="62"/>
      <c r="AC148" s="53"/>
      <c r="AD148" s="53" t="s">
        <v>44</v>
      </c>
      <c r="AE148" s="53" t="s">
        <v>18</v>
      </c>
      <c r="AF148" s="85">
        <f>IF($L$31="Metric",M148,M148*0.0254)</f>
        <v>0</v>
      </c>
      <c r="AG148" s="53" t="s">
        <v>100</v>
      </c>
      <c r="AH148" s="57" t="s">
        <v>55</v>
      </c>
      <c r="AI148" s="53"/>
      <c r="AJ148" s="86">
        <f>IF($L$31="Metric",Q148,Q148*0.0254)</f>
        <v>0</v>
      </c>
      <c r="AK148" s="51"/>
      <c r="AL148" s="63" t="s">
        <v>100</v>
      </c>
      <c r="AM148" s="62"/>
      <c r="AN148" s="53"/>
      <c r="AO148" s="53" t="s">
        <v>44</v>
      </c>
      <c r="AP148" s="53" t="s">
        <v>18</v>
      </c>
      <c r="AQ148" s="56">
        <f>IF($L$31="English",M148,M148*39.3701)</f>
        <v>0</v>
      </c>
      <c r="AR148" s="61" t="s">
        <v>108</v>
      </c>
      <c r="AS148" s="57" t="s">
        <v>55</v>
      </c>
      <c r="AT148" s="53"/>
      <c r="AU148" s="87">
        <f>IF($L$31="English",Q148,Q148*39.3701)</f>
        <v>0</v>
      </c>
      <c r="AV148" s="51"/>
      <c r="AW148" s="82" t="s">
        <v>108</v>
      </c>
    </row>
    <row r="149" spans="1:49" ht="3" customHeight="1" hidden="1">
      <c r="A149">
        <v>1</v>
      </c>
      <c r="B149">
        <v>1</v>
      </c>
      <c r="C149">
        <v>1</v>
      </c>
      <c r="D149">
        <v>1</v>
      </c>
      <c r="E149">
        <v>1</v>
      </c>
      <c r="F149">
        <v>0</v>
      </c>
      <c r="G149">
        <v>1</v>
      </c>
      <c r="H149">
        <v>1</v>
      </c>
      <c r="M149" s="15"/>
      <c r="O149" s="7"/>
      <c r="P149" s="3"/>
      <c r="Q149" s="3"/>
      <c r="R149" s="3"/>
      <c r="AB149" s="62"/>
      <c r="AC149" s="53"/>
      <c r="AD149" s="53"/>
      <c r="AE149" s="53"/>
      <c r="AF149" s="58"/>
      <c r="AG149" s="53"/>
      <c r="AH149" s="51"/>
      <c r="AI149" s="51"/>
      <c r="AJ149" s="51"/>
      <c r="AK149" s="51"/>
      <c r="AL149" s="63"/>
      <c r="AM149" s="62"/>
      <c r="AN149" s="53"/>
      <c r="AO149" s="53"/>
      <c r="AP149" s="53"/>
      <c r="AQ149" s="58"/>
      <c r="AR149" s="53"/>
      <c r="AS149" s="51"/>
      <c r="AT149" s="51"/>
      <c r="AU149" s="51"/>
      <c r="AV149" s="51"/>
      <c r="AW149" s="63"/>
    </row>
    <row r="150" spans="1:49" ht="12.75" customHeight="1" hidden="1">
      <c r="A150">
        <v>1</v>
      </c>
      <c r="B150">
        <v>1</v>
      </c>
      <c r="C150">
        <v>1</v>
      </c>
      <c r="D150">
        <v>1</v>
      </c>
      <c r="E150">
        <v>1</v>
      </c>
      <c r="F150">
        <v>0</v>
      </c>
      <c r="G150">
        <v>1</v>
      </c>
      <c r="H150">
        <v>1</v>
      </c>
      <c r="K150" s="8" t="s">
        <v>50</v>
      </c>
      <c r="L150" s="26" t="s">
        <v>51</v>
      </c>
      <c r="M150" s="115"/>
      <c r="N150" t="str">
        <f>IF($L$31="Metric",AG150,AR150)</f>
        <v>in</v>
      </c>
      <c r="O150" s="7"/>
      <c r="P150" s="3"/>
      <c r="Q150" s="3"/>
      <c r="R150" s="3"/>
      <c r="AB150" s="62"/>
      <c r="AC150" s="53"/>
      <c r="AD150" s="61" t="s">
        <v>50</v>
      </c>
      <c r="AE150" s="73" t="s">
        <v>51</v>
      </c>
      <c r="AF150" s="85">
        <f>IF($L$31="Metric",M150,M150*0.0254)</f>
        <v>0</v>
      </c>
      <c r="AG150" s="53" t="s">
        <v>100</v>
      </c>
      <c r="AH150" s="51"/>
      <c r="AI150" s="51"/>
      <c r="AJ150" s="51"/>
      <c r="AK150" s="51"/>
      <c r="AL150" s="63"/>
      <c r="AM150" s="62"/>
      <c r="AN150" s="53"/>
      <c r="AO150" s="61" t="s">
        <v>50</v>
      </c>
      <c r="AP150" s="73" t="s">
        <v>51</v>
      </c>
      <c r="AQ150" s="56">
        <f>IF($L$31="English",M150,M150*39.3701)</f>
        <v>0</v>
      </c>
      <c r="AR150" s="61" t="s">
        <v>108</v>
      </c>
      <c r="AS150" s="51"/>
      <c r="AT150" s="51"/>
      <c r="AU150" s="51"/>
      <c r="AV150" s="51"/>
      <c r="AW150" s="63"/>
    </row>
    <row r="151" spans="1:49" ht="3" customHeight="1" hidden="1">
      <c r="A151">
        <v>1</v>
      </c>
      <c r="B151">
        <v>1</v>
      </c>
      <c r="C151">
        <v>1</v>
      </c>
      <c r="D151">
        <v>1</v>
      </c>
      <c r="E151">
        <v>1</v>
      </c>
      <c r="F151">
        <v>0</v>
      </c>
      <c r="G151">
        <v>1</v>
      </c>
      <c r="H151">
        <v>1</v>
      </c>
      <c r="M151" s="15"/>
      <c r="O151" s="7"/>
      <c r="P151" s="3"/>
      <c r="Q151" s="3"/>
      <c r="R151" s="3"/>
      <c r="AB151" s="62"/>
      <c r="AC151" s="53"/>
      <c r="AD151" s="53"/>
      <c r="AE151" s="53"/>
      <c r="AF151" s="58"/>
      <c r="AG151" s="53"/>
      <c r="AH151" s="51"/>
      <c r="AI151" s="51"/>
      <c r="AJ151" s="51"/>
      <c r="AK151" s="51"/>
      <c r="AL151" s="63"/>
      <c r="AM151" s="62"/>
      <c r="AN151" s="53"/>
      <c r="AO151" s="53"/>
      <c r="AP151" s="53"/>
      <c r="AQ151" s="58"/>
      <c r="AR151" s="53"/>
      <c r="AS151" s="51"/>
      <c r="AT151" s="51"/>
      <c r="AU151" s="51"/>
      <c r="AV151" s="51"/>
      <c r="AW151" s="63"/>
    </row>
    <row r="152" spans="1:49" ht="12.75" customHeight="1" hidden="1">
      <c r="A152">
        <v>1</v>
      </c>
      <c r="B152">
        <v>1</v>
      </c>
      <c r="C152">
        <v>1</v>
      </c>
      <c r="D152">
        <v>1</v>
      </c>
      <c r="E152">
        <v>1</v>
      </c>
      <c r="F152">
        <v>1</v>
      </c>
      <c r="G152">
        <v>1</v>
      </c>
      <c r="H152">
        <v>1</v>
      </c>
      <c r="K152" s="19" t="s">
        <v>43</v>
      </c>
      <c r="L152" s="20"/>
      <c r="M152" s="115"/>
      <c r="N152" t="str">
        <f>IF($L$31="Metric",AG152,AR152)</f>
        <v>in</v>
      </c>
      <c r="P152" s="99"/>
      <c r="Q152" s="7"/>
      <c r="R152" s="3"/>
      <c r="AB152" s="62"/>
      <c r="AC152" s="53"/>
      <c r="AD152" s="74" t="s">
        <v>43</v>
      </c>
      <c r="AE152" s="75"/>
      <c r="AF152" s="85">
        <f>IF($L$31="Metric",M152,M152*0.0254)</f>
        <v>0</v>
      </c>
      <c r="AG152" s="53" t="s">
        <v>100</v>
      </c>
      <c r="AH152" s="59"/>
      <c r="AI152" s="75"/>
      <c r="AJ152" s="51"/>
      <c r="AK152" s="51"/>
      <c r="AL152" s="63"/>
      <c r="AM152" s="62"/>
      <c r="AN152" s="53"/>
      <c r="AO152" s="74" t="s">
        <v>43</v>
      </c>
      <c r="AP152" s="75"/>
      <c r="AQ152" s="56">
        <f>IF($L$31="English",M152,M152*39.3701)</f>
        <v>0</v>
      </c>
      <c r="AR152" s="61" t="s">
        <v>108</v>
      </c>
      <c r="AS152" s="59"/>
      <c r="AT152" s="75"/>
      <c r="AU152" s="51"/>
      <c r="AV152" s="51"/>
      <c r="AW152" s="63"/>
    </row>
    <row r="153" spans="1:49" ht="3" customHeight="1" hidden="1">
      <c r="A153">
        <v>1</v>
      </c>
      <c r="B153">
        <v>1</v>
      </c>
      <c r="C153">
        <v>1</v>
      </c>
      <c r="D153">
        <v>1</v>
      </c>
      <c r="E153">
        <v>1</v>
      </c>
      <c r="F153">
        <v>1</v>
      </c>
      <c r="G153">
        <v>1</v>
      </c>
      <c r="H153">
        <v>1</v>
      </c>
      <c r="K153" s="19"/>
      <c r="L153" s="20"/>
      <c r="M153" s="15"/>
      <c r="O153" s="21"/>
      <c r="P153" s="20"/>
      <c r="Q153" s="7"/>
      <c r="R153" s="3"/>
      <c r="AB153" s="62"/>
      <c r="AC153" s="53"/>
      <c r="AD153" s="74"/>
      <c r="AE153" s="75"/>
      <c r="AF153" s="58"/>
      <c r="AG153" s="53"/>
      <c r="AH153" s="60"/>
      <c r="AI153" s="75"/>
      <c r="AJ153" s="51"/>
      <c r="AK153" s="51"/>
      <c r="AL153" s="63"/>
      <c r="AM153" s="62"/>
      <c r="AN153" s="53"/>
      <c r="AO153" s="74"/>
      <c r="AP153" s="75"/>
      <c r="AQ153" s="58"/>
      <c r="AR153" s="53"/>
      <c r="AS153" s="60"/>
      <c r="AT153" s="75"/>
      <c r="AU153" s="51"/>
      <c r="AV153" s="51"/>
      <c r="AW153" s="63"/>
    </row>
    <row r="154" spans="1:49" ht="12.75" customHeight="1" hidden="1">
      <c r="A154">
        <v>1</v>
      </c>
      <c r="B154">
        <v>1</v>
      </c>
      <c r="C154">
        <v>1</v>
      </c>
      <c r="D154">
        <v>1</v>
      </c>
      <c r="E154">
        <v>1</v>
      </c>
      <c r="F154">
        <v>1</v>
      </c>
      <c r="G154">
        <v>1</v>
      </c>
      <c r="H154">
        <v>1</v>
      </c>
      <c r="K154" t="s">
        <v>156</v>
      </c>
      <c r="M154" s="115"/>
      <c r="N154" t="str">
        <f>IF($L$31="Metric",AG154,AR154)</f>
        <v>in</v>
      </c>
      <c r="O154" s="27" t="s">
        <v>166</v>
      </c>
      <c r="P154" s="10" t="s">
        <v>167</v>
      </c>
      <c r="Q154" s="114"/>
      <c r="R154" s="3"/>
      <c r="S154" t="str">
        <f>IF($L$31="Metric",AL154,AW154)</f>
        <v>in</v>
      </c>
      <c r="AB154" s="62"/>
      <c r="AC154" s="53"/>
      <c r="AD154" s="53" t="s">
        <v>45</v>
      </c>
      <c r="AE154" s="53"/>
      <c r="AF154" s="85">
        <f>IF($L$31="Metric",M154,M154*0.0254)</f>
        <v>0</v>
      </c>
      <c r="AG154" s="53" t="s">
        <v>100</v>
      </c>
      <c r="AH154" s="59" t="s">
        <v>54</v>
      </c>
      <c r="AI154" s="51"/>
      <c r="AJ154" s="86">
        <f>IF($L$31="Metric",Q154,Q154*0.0254)</f>
        <v>0</v>
      </c>
      <c r="AK154" s="51"/>
      <c r="AL154" s="63" t="s">
        <v>100</v>
      </c>
      <c r="AM154" s="62"/>
      <c r="AN154" s="53"/>
      <c r="AO154" s="53" t="s">
        <v>45</v>
      </c>
      <c r="AP154" s="53"/>
      <c r="AQ154" s="56">
        <f>IF($L$31="English",M154,M154*39.3701)</f>
        <v>0</v>
      </c>
      <c r="AR154" s="61" t="s">
        <v>108</v>
      </c>
      <c r="AS154" s="59" t="s">
        <v>54</v>
      </c>
      <c r="AT154" s="51"/>
      <c r="AU154" s="87">
        <f>IF($L$31="English",Q154,Q154*39.3701)</f>
        <v>0</v>
      </c>
      <c r="AV154" s="51"/>
      <c r="AW154" s="82" t="s">
        <v>108</v>
      </c>
    </row>
    <row r="155" spans="1:49" ht="3" customHeight="1" hidden="1">
      <c r="A155">
        <v>1</v>
      </c>
      <c r="B155">
        <v>1</v>
      </c>
      <c r="C155">
        <v>1</v>
      </c>
      <c r="D155">
        <v>1</v>
      </c>
      <c r="E155">
        <v>1</v>
      </c>
      <c r="F155">
        <v>1</v>
      </c>
      <c r="G155">
        <v>1</v>
      </c>
      <c r="H155">
        <v>1</v>
      </c>
      <c r="M155" s="15"/>
      <c r="O155" s="7"/>
      <c r="P155" s="3"/>
      <c r="Q155" s="7"/>
      <c r="R155" s="3"/>
      <c r="AB155" s="62"/>
      <c r="AC155" s="53"/>
      <c r="AD155" s="53"/>
      <c r="AE155" s="53"/>
      <c r="AF155" s="58"/>
      <c r="AG155" s="53"/>
      <c r="AH155" s="51"/>
      <c r="AI155" s="51"/>
      <c r="AJ155" s="51"/>
      <c r="AK155" s="51"/>
      <c r="AL155" s="63"/>
      <c r="AM155" s="62"/>
      <c r="AN155" s="53"/>
      <c r="AO155" s="53"/>
      <c r="AP155" s="53"/>
      <c r="AQ155" s="58"/>
      <c r="AR155" s="53"/>
      <c r="AS155" s="51"/>
      <c r="AT155" s="51"/>
      <c r="AU155" s="51"/>
      <c r="AV155" s="51"/>
      <c r="AW155" s="63"/>
    </row>
    <row r="156" spans="1:49" ht="12.75" customHeight="1" hidden="1">
      <c r="A156">
        <v>1</v>
      </c>
      <c r="B156">
        <v>1</v>
      </c>
      <c r="C156">
        <v>1</v>
      </c>
      <c r="D156">
        <v>1</v>
      </c>
      <c r="E156">
        <v>1</v>
      </c>
      <c r="F156">
        <v>1</v>
      </c>
      <c r="G156">
        <v>1</v>
      </c>
      <c r="H156">
        <v>1</v>
      </c>
      <c r="K156" s="8" t="s">
        <v>157</v>
      </c>
      <c r="M156" s="115"/>
      <c r="O156" s="27"/>
      <c r="P156" s="111" t="s">
        <v>158</v>
      </c>
      <c r="Q156" s="114"/>
      <c r="R156" s="3"/>
      <c r="S156" t="str">
        <f>IF($L$31="Metric",AL156,AW156)</f>
        <v>in</v>
      </c>
      <c r="AB156" s="62"/>
      <c r="AC156" s="53"/>
      <c r="AD156" s="53"/>
      <c r="AE156" s="53"/>
      <c r="AF156" s="58"/>
      <c r="AG156" s="53"/>
      <c r="AH156" s="59" t="s">
        <v>53</v>
      </c>
      <c r="AI156" s="75"/>
      <c r="AJ156" s="86">
        <f>IF($L$31="Metric",Q156,Q156*0.0254)</f>
        <v>0</v>
      </c>
      <c r="AK156" s="51"/>
      <c r="AL156" s="63" t="s">
        <v>100</v>
      </c>
      <c r="AM156" s="62"/>
      <c r="AN156" s="53"/>
      <c r="AO156" s="53"/>
      <c r="AP156" s="53"/>
      <c r="AQ156" s="58"/>
      <c r="AR156" s="53"/>
      <c r="AS156" s="59" t="s">
        <v>53</v>
      </c>
      <c r="AT156" s="75"/>
      <c r="AU156" s="87">
        <f>IF($L$31="English",Q156,Q156*39.3701)</f>
        <v>0</v>
      </c>
      <c r="AV156" s="51"/>
      <c r="AW156" s="82" t="s">
        <v>108</v>
      </c>
    </row>
    <row r="157" spans="1:49" ht="3" customHeight="1" hidden="1">
      <c r="A157">
        <v>1</v>
      </c>
      <c r="B157">
        <v>1</v>
      </c>
      <c r="C157">
        <v>1</v>
      </c>
      <c r="D157">
        <v>1</v>
      </c>
      <c r="E157">
        <v>1</v>
      </c>
      <c r="F157">
        <v>1</v>
      </c>
      <c r="G157">
        <v>1</v>
      </c>
      <c r="H157">
        <v>1</v>
      </c>
      <c r="M157" s="15"/>
      <c r="O157" s="7"/>
      <c r="P157" s="3"/>
      <c r="Q157" s="7"/>
      <c r="R157" s="3"/>
      <c r="AB157" s="62"/>
      <c r="AC157" s="53"/>
      <c r="AD157" s="53"/>
      <c r="AE157" s="53"/>
      <c r="AF157" s="58"/>
      <c r="AG157" s="53"/>
      <c r="AH157" s="51"/>
      <c r="AI157" s="51"/>
      <c r="AJ157" s="51"/>
      <c r="AK157" s="51"/>
      <c r="AL157" s="63"/>
      <c r="AM157" s="62"/>
      <c r="AN157" s="53"/>
      <c r="AO157" s="53"/>
      <c r="AP157" s="53"/>
      <c r="AQ157" s="58"/>
      <c r="AR157" s="53"/>
      <c r="AS157" s="51"/>
      <c r="AT157" s="51"/>
      <c r="AU157" s="51"/>
      <c r="AV157" s="51"/>
      <c r="AW157" s="63"/>
    </row>
    <row r="158" spans="1:49" ht="12.75" customHeight="1" hidden="1">
      <c r="A158">
        <v>1</v>
      </c>
      <c r="B158">
        <v>1</v>
      </c>
      <c r="C158">
        <v>1</v>
      </c>
      <c r="D158">
        <v>1</v>
      </c>
      <c r="E158">
        <v>1</v>
      </c>
      <c r="F158">
        <v>0</v>
      </c>
      <c r="G158">
        <v>1</v>
      </c>
      <c r="H158">
        <v>1</v>
      </c>
      <c r="K158" s="8"/>
      <c r="M158" s="15"/>
      <c r="N158" s="8"/>
      <c r="O158" s="7"/>
      <c r="P158" s="3"/>
      <c r="Q158" s="7"/>
      <c r="R158" s="3"/>
      <c r="AB158" s="62"/>
      <c r="AC158" s="53"/>
      <c r="AD158" s="61"/>
      <c r="AE158" s="53"/>
      <c r="AF158" s="58"/>
      <c r="AG158" s="53"/>
      <c r="AH158" s="51"/>
      <c r="AI158" s="51"/>
      <c r="AJ158" s="51"/>
      <c r="AK158" s="51"/>
      <c r="AL158" s="63"/>
      <c r="AM158" s="62"/>
      <c r="AN158" s="53"/>
      <c r="AO158" s="61"/>
      <c r="AP158" s="53"/>
      <c r="AQ158" s="58"/>
      <c r="AR158" s="53"/>
      <c r="AS158" s="51"/>
      <c r="AT158" s="51"/>
      <c r="AU158" s="51"/>
      <c r="AV158" s="51"/>
      <c r="AW158" s="63"/>
    </row>
    <row r="159" spans="1:49" ht="12.75" customHeight="1" hidden="1">
      <c r="A159">
        <v>1</v>
      </c>
      <c r="B159">
        <v>1</v>
      </c>
      <c r="C159">
        <v>1</v>
      </c>
      <c r="D159">
        <v>1</v>
      </c>
      <c r="E159">
        <v>1</v>
      </c>
      <c r="F159">
        <v>1</v>
      </c>
      <c r="G159">
        <v>1</v>
      </c>
      <c r="H159">
        <v>1</v>
      </c>
      <c r="K159" s="8"/>
      <c r="M159" s="15"/>
      <c r="N159" s="8"/>
      <c r="O159" s="7"/>
      <c r="P159" s="3"/>
      <c r="Q159" s="7"/>
      <c r="R159" s="3"/>
      <c r="AB159" s="62"/>
      <c r="AC159" s="53"/>
      <c r="AD159" s="61"/>
      <c r="AE159" s="53"/>
      <c r="AF159" s="58"/>
      <c r="AG159" s="53"/>
      <c r="AH159" s="51"/>
      <c r="AI159" s="51"/>
      <c r="AJ159" s="51"/>
      <c r="AK159" s="51"/>
      <c r="AL159" s="63"/>
      <c r="AM159" s="62"/>
      <c r="AN159" s="53"/>
      <c r="AO159" s="61"/>
      <c r="AP159" s="53"/>
      <c r="AQ159" s="58"/>
      <c r="AR159" s="53"/>
      <c r="AS159" s="51"/>
      <c r="AT159" s="51"/>
      <c r="AU159" s="51"/>
      <c r="AV159" s="51"/>
      <c r="AW159" s="63"/>
    </row>
    <row r="160" spans="1:49" ht="12.75" customHeight="1" hidden="1">
      <c r="A160">
        <v>1</v>
      </c>
      <c r="B160">
        <v>1</v>
      </c>
      <c r="C160">
        <v>1</v>
      </c>
      <c r="D160">
        <v>1</v>
      </c>
      <c r="E160">
        <v>1</v>
      </c>
      <c r="F160">
        <v>1</v>
      </c>
      <c r="G160">
        <v>1</v>
      </c>
      <c r="H160">
        <v>1</v>
      </c>
      <c r="I160" s="1" t="s">
        <v>9</v>
      </c>
      <c r="N160" s="8"/>
      <c r="Q160" s="1"/>
      <c r="AB160" s="64" t="s">
        <v>9</v>
      </c>
      <c r="AC160" s="53"/>
      <c r="AD160" s="53"/>
      <c r="AE160" s="53"/>
      <c r="AF160" s="53"/>
      <c r="AG160" s="53"/>
      <c r="AH160" s="53"/>
      <c r="AI160" s="53"/>
      <c r="AJ160" s="66"/>
      <c r="AK160" s="53"/>
      <c r="AL160" s="63"/>
      <c r="AM160" s="64" t="s">
        <v>9</v>
      </c>
      <c r="AN160" s="53"/>
      <c r="AO160" s="53"/>
      <c r="AP160" s="53"/>
      <c r="AQ160" s="53"/>
      <c r="AR160" s="53"/>
      <c r="AS160" s="53"/>
      <c r="AT160" s="53"/>
      <c r="AU160" s="66"/>
      <c r="AV160" s="53"/>
      <c r="AW160" s="63"/>
    </row>
    <row r="161" spans="1:49" ht="3" customHeight="1" hidden="1">
      <c r="A161">
        <v>1</v>
      </c>
      <c r="B161">
        <v>1</v>
      </c>
      <c r="C161">
        <v>1</v>
      </c>
      <c r="D161">
        <v>1</v>
      </c>
      <c r="E161">
        <v>1</v>
      </c>
      <c r="F161">
        <v>1</v>
      </c>
      <c r="G161">
        <v>1</v>
      </c>
      <c r="H161">
        <v>1</v>
      </c>
      <c r="I161" s="1"/>
      <c r="N161" s="8"/>
      <c r="Q161" s="1"/>
      <c r="AB161" s="64"/>
      <c r="AC161" s="53"/>
      <c r="AD161" s="53"/>
      <c r="AE161" s="53"/>
      <c r="AF161" s="53"/>
      <c r="AG161" s="53"/>
      <c r="AH161" s="53"/>
      <c r="AI161" s="53"/>
      <c r="AJ161" s="66"/>
      <c r="AK161" s="53"/>
      <c r="AL161" s="63"/>
      <c r="AM161" s="64"/>
      <c r="AN161" s="53"/>
      <c r="AO161" s="53"/>
      <c r="AP161" s="53"/>
      <c r="AQ161" s="53"/>
      <c r="AR161" s="53"/>
      <c r="AS161" s="53"/>
      <c r="AT161" s="53"/>
      <c r="AU161" s="66"/>
      <c r="AV161" s="53"/>
      <c r="AW161" s="63"/>
    </row>
    <row r="162" spans="1:49" ht="12.75" customHeight="1" hidden="1">
      <c r="A162">
        <v>1</v>
      </c>
      <c r="B162">
        <v>1</v>
      </c>
      <c r="C162">
        <v>1</v>
      </c>
      <c r="D162">
        <v>1</v>
      </c>
      <c r="E162">
        <v>1</v>
      </c>
      <c r="F162">
        <v>0</v>
      </c>
      <c r="G162">
        <v>1</v>
      </c>
      <c r="H162">
        <v>1</v>
      </c>
      <c r="I162" s="1"/>
      <c r="K162" s="8" t="s">
        <v>168</v>
      </c>
      <c r="L162" t="s">
        <v>21</v>
      </c>
      <c r="M162" s="128"/>
      <c r="N162" s="8" t="s">
        <v>6</v>
      </c>
      <c r="P162" s="100"/>
      <c r="AB162" s="64"/>
      <c r="AC162" s="53"/>
      <c r="AD162" s="53"/>
      <c r="AE162" s="53"/>
      <c r="AF162" s="53"/>
      <c r="AG162" s="53"/>
      <c r="AH162" s="53"/>
      <c r="AI162" s="53"/>
      <c r="AJ162" s="53"/>
      <c r="AK162" s="53"/>
      <c r="AL162" s="63"/>
      <c r="AM162" s="64"/>
      <c r="AN162" s="53"/>
      <c r="AO162" s="53"/>
      <c r="AP162" s="53"/>
      <c r="AQ162" s="53"/>
      <c r="AR162" s="53"/>
      <c r="AS162" s="53"/>
      <c r="AT162" s="53"/>
      <c r="AU162" s="53"/>
      <c r="AV162" s="53"/>
      <c r="AW162" s="63"/>
    </row>
    <row r="163" spans="1:49" ht="3" customHeight="1" hidden="1">
      <c r="A163">
        <v>1</v>
      </c>
      <c r="B163">
        <v>1</v>
      </c>
      <c r="C163">
        <v>1</v>
      </c>
      <c r="D163">
        <v>1</v>
      </c>
      <c r="E163">
        <v>1</v>
      </c>
      <c r="F163">
        <v>0</v>
      </c>
      <c r="G163">
        <v>1</v>
      </c>
      <c r="H163">
        <v>1</v>
      </c>
      <c r="K163" s="10"/>
      <c r="M163" s="4"/>
      <c r="N163" s="8"/>
      <c r="AB163" s="62"/>
      <c r="AC163" s="53"/>
      <c r="AD163" s="65"/>
      <c r="AE163" s="53"/>
      <c r="AF163" s="53"/>
      <c r="AG163" s="53"/>
      <c r="AH163" s="53"/>
      <c r="AI163" s="53"/>
      <c r="AJ163" s="53"/>
      <c r="AK163" s="53"/>
      <c r="AL163" s="63"/>
      <c r="AM163" s="62"/>
      <c r="AN163" s="53"/>
      <c r="AO163" s="65"/>
      <c r="AP163" s="53"/>
      <c r="AQ163" s="53"/>
      <c r="AR163" s="53"/>
      <c r="AS163" s="53"/>
      <c r="AT163" s="53"/>
      <c r="AU163" s="53"/>
      <c r="AV163" s="53"/>
      <c r="AW163" s="63"/>
    </row>
    <row r="164" spans="1:49" ht="12.75" customHeight="1" hidden="1">
      <c r="A164">
        <v>1</v>
      </c>
      <c r="B164">
        <v>1</v>
      </c>
      <c r="C164">
        <v>0</v>
      </c>
      <c r="D164">
        <v>0</v>
      </c>
      <c r="E164">
        <v>1</v>
      </c>
      <c r="F164">
        <v>0</v>
      </c>
      <c r="G164">
        <v>0</v>
      </c>
      <c r="H164">
        <v>1</v>
      </c>
      <c r="K164" t="s">
        <v>10</v>
      </c>
      <c r="L164" t="s">
        <v>22</v>
      </c>
      <c r="M164" s="128"/>
      <c r="N164" s="8" t="str">
        <f>IF($L$31="Metric",AG164,AR164)</f>
        <v>mph</v>
      </c>
      <c r="AB164" s="62"/>
      <c r="AC164" s="53"/>
      <c r="AD164" s="53" t="s">
        <v>10</v>
      </c>
      <c r="AE164" s="53" t="s">
        <v>22</v>
      </c>
      <c r="AF164" s="84">
        <f>IF($L$31="Metric",M164,M164*1.60934)</f>
        <v>0</v>
      </c>
      <c r="AG164" s="76" t="s">
        <v>102</v>
      </c>
      <c r="AH164" s="53"/>
      <c r="AI164" s="53"/>
      <c r="AJ164" s="53"/>
      <c r="AK164" s="53"/>
      <c r="AL164" s="63"/>
      <c r="AM164" s="62"/>
      <c r="AN164" s="53"/>
      <c r="AO164" s="53" t="s">
        <v>10</v>
      </c>
      <c r="AP164" s="53" t="s">
        <v>22</v>
      </c>
      <c r="AQ164" s="84">
        <f>IF($L$31="English",M164,M164*0.621371)</f>
        <v>0</v>
      </c>
      <c r="AR164" s="76" t="s">
        <v>104</v>
      </c>
      <c r="AS164" s="53"/>
      <c r="AT164" s="53"/>
      <c r="AU164" s="53"/>
      <c r="AV164" s="53"/>
      <c r="AW164" s="63"/>
    </row>
    <row r="165" spans="1:49" ht="3" customHeight="1" hidden="1">
      <c r="A165">
        <v>1</v>
      </c>
      <c r="B165">
        <v>1</v>
      </c>
      <c r="C165">
        <v>0</v>
      </c>
      <c r="D165">
        <v>0</v>
      </c>
      <c r="E165">
        <v>1</v>
      </c>
      <c r="F165">
        <v>0</v>
      </c>
      <c r="G165">
        <v>0</v>
      </c>
      <c r="H165">
        <v>1</v>
      </c>
      <c r="M165" s="4"/>
      <c r="N165" s="8"/>
      <c r="P165" s="8"/>
      <c r="AB165" s="62"/>
      <c r="AC165" s="53"/>
      <c r="AD165" s="53"/>
      <c r="AE165" s="53"/>
      <c r="AF165" s="53"/>
      <c r="AG165" s="61"/>
      <c r="AH165" s="61"/>
      <c r="AI165" s="53"/>
      <c r="AJ165" s="53"/>
      <c r="AK165" s="53"/>
      <c r="AL165" s="63"/>
      <c r="AM165" s="62"/>
      <c r="AN165" s="53"/>
      <c r="AO165" s="53"/>
      <c r="AP165" s="53"/>
      <c r="AQ165" s="53"/>
      <c r="AR165" s="61"/>
      <c r="AS165" s="61"/>
      <c r="AT165" s="53"/>
      <c r="AU165" s="53"/>
      <c r="AV165" s="53"/>
      <c r="AW165" s="63"/>
    </row>
    <row r="166" spans="1:49" ht="12.75" customHeight="1" hidden="1">
      <c r="A166">
        <v>0</v>
      </c>
      <c r="B166">
        <v>0</v>
      </c>
      <c r="C166">
        <v>0</v>
      </c>
      <c r="D166">
        <v>0</v>
      </c>
      <c r="E166">
        <v>0</v>
      </c>
      <c r="F166">
        <v>1</v>
      </c>
      <c r="G166">
        <v>0</v>
      </c>
      <c r="H166">
        <v>1</v>
      </c>
      <c r="K166" s="8" t="s">
        <v>134</v>
      </c>
      <c r="L166" s="94" t="s">
        <v>133</v>
      </c>
      <c r="M166" s="128"/>
      <c r="N166" s="8" t="s">
        <v>132</v>
      </c>
      <c r="Q166" s="6"/>
      <c r="R166" s="6"/>
      <c r="S166" s="6"/>
      <c r="AB166" s="62"/>
      <c r="AC166" s="53"/>
      <c r="AD166" s="53"/>
      <c r="AE166" s="53"/>
      <c r="AF166" s="53"/>
      <c r="AG166" s="53"/>
      <c r="AH166" s="53"/>
      <c r="AI166" s="71"/>
      <c r="AJ166" s="71"/>
      <c r="AK166" s="71"/>
      <c r="AL166" s="63"/>
      <c r="AM166" s="62"/>
      <c r="AN166" s="53"/>
      <c r="AO166" s="53"/>
      <c r="AP166" s="53"/>
      <c r="AQ166" s="53"/>
      <c r="AR166" s="53"/>
      <c r="AS166" s="53"/>
      <c r="AT166" s="71"/>
      <c r="AU166" s="71"/>
      <c r="AV166" s="71"/>
      <c r="AW166" s="63"/>
    </row>
    <row r="167" spans="1:49" ht="3" customHeight="1" hidden="1">
      <c r="A167">
        <v>0</v>
      </c>
      <c r="B167">
        <v>0</v>
      </c>
      <c r="C167">
        <v>0</v>
      </c>
      <c r="D167">
        <v>0</v>
      </c>
      <c r="E167">
        <v>0</v>
      </c>
      <c r="F167">
        <v>1</v>
      </c>
      <c r="G167">
        <v>0</v>
      </c>
      <c r="H167">
        <v>1</v>
      </c>
      <c r="M167" s="4"/>
      <c r="Q167" s="6"/>
      <c r="R167" s="6"/>
      <c r="S167" s="6"/>
      <c r="AB167" s="62"/>
      <c r="AC167" s="53"/>
      <c r="AD167" s="53"/>
      <c r="AE167" s="53"/>
      <c r="AF167" s="53"/>
      <c r="AG167" s="53"/>
      <c r="AH167" s="53"/>
      <c r="AI167" s="71"/>
      <c r="AJ167" s="71"/>
      <c r="AK167" s="71"/>
      <c r="AL167" s="63"/>
      <c r="AM167" s="62"/>
      <c r="AN167" s="53"/>
      <c r="AO167" s="53"/>
      <c r="AP167" s="53"/>
      <c r="AQ167" s="53"/>
      <c r="AR167" s="53"/>
      <c r="AS167" s="53"/>
      <c r="AT167" s="71"/>
      <c r="AU167" s="71"/>
      <c r="AV167" s="71"/>
      <c r="AW167" s="63"/>
    </row>
    <row r="168" spans="1:49" ht="12.75" customHeight="1" hidden="1" thickBot="1">
      <c r="A168">
        <v>1</v>
      </c>
      <c r="B168">
        <v>1</v>
      </c>
      <c r="C168">
        <v>1</v>
      </c>
      <c r="D168">
        <v>1</v>
      </c>
      <c r="E168">
        <v>1</v>
      </c>
      <c r="F168">
        <v>0</v>
      </c>
      <c r="G168">
        <v>1</v>
      </c>
      <c r="H168">
        <v>1</v>
      </c>
      <c r="K168" s="5" t="s">
        <v>11</v>
      </c>
      <c r="L168" t="s">
        <v>23</v>
      </c>
      <c r="M168" s="116"/>
      <c r="N168" s="8" t="str">
        <f>IF($L$31="Metric",AG168,AR168)</f>
        <v>ft</v>
      </c>
      <c r="P168" s="101"/>
      <c r="Q168" s="11"/>
      <c r="AB168" s="77"/>
      <c r="AC168" s="78"/>
      <c r="AD168" s="79" t="s">
        <v>11</v>
      </c>
      <c r="AE168" s="78" t="s">
        <v>23</v>
      </c>
      <c r="AF168" s="83">
        <f>IF($L$31="Metric",M168,M168*0.3048)</f>
        <v>0</v>
      </c>
      <c r="AG168" s="80" t="s">
        <v>100</v>
      </c>
      <c r="AH168" s="78"/>
      <c r="AI168" s="80"/>
      <c r="AJ168" s="78"/>
      <c r="AK168" s="78"/>
      <c r="AL168" s="81"/>
      <c r="AM168" s="77"/>
      <c r="AN168" s="78"/>
      <c r="AO168" s="79" t="s">
        <v>11</v>
      </c>
      <c r="AP168" s="78" t="s">
        <v>23</v>
      </c>
      <c r="AQ168" s="83">
        <f>IF($L$31="English",M168,M168*3.28084)</f>
        <v>0</v>
      </c>
      <c r="AR168" s="80" t="s">
        <v>103</v>
      </c>
      <c r="AS168" s="78"/>
      <c r="AT168" s="80"/>
      <c r="AU168" s="78"/>
      <c r="AV168" s="78"/>
      <c r="AW168" s="81"/>
    </row>
    <row r="169" spans="1:43" ht="3" customHeight="1" hidden="1">
      <c r="A169">
        <v>1</v>
      </c>
      <c r="B169">
        <v>1</v>
      </c>
      <c r="C169">
        <v>1</v>
      </c>
      <c r="D169">
        <v>1</v>
      </c>
      <c r="E169">
        <v>1</v>
      </c>
      <c r="F169">
        <v>0</v>
      </c>
      <c r="G169">
        <v>1</v>
      </c>
      <c r="H169">
        <v>1</v>
      </c>
      <c r="K169" s="10"/>
      <c r="M169" s="4"/>
      <c r="AD169" s="10"/>
      <c r="AF169" s="4"/>
      <c r="AO169" s="10"/>
      <c r="AQ169" s="4"/>
    </row>
    <row r="170" spans="1:51" ht="12.75" customHeight="1" hidden="1">
      <c r="A170">
        <v>0</v>
      </c>
      <c r="B170">
        <v>0</v>
      </c>
      <c r="C170">
        <v>0</v>
      </c>
      <c r="D170">
        <v>0</v>
      </c>
      <c r="E170">
        <v>0</v>
      </c>
      <c r="F170">
        <v>1</v>
      </c>
      <c r="G170">
        <v>0</v>
      </c>
      <c r="H170">
        <v>1</v>
      </c>
      <c r="K170" s="8" t="s">
        <v>135</v>
      </c>
      <c r="L170" s="8" t="s">
        <v>136</v>
      </c>
      <c r="M170" s="128"/>
      <c r="N170" s="8" t="s">
        <v>13</v>
      </c>
      <c r="Q170" s="6"/>
      <c r="R170" s="6"/>
      <c r="S170" s="6"/>
      <c r="AB170" s="2"/>
      <c r="AC170" s="2"/>
      <c r="AD170" s="2"/>
      <c r="AE170" s="2"/>
      <c r="AF170" s="2"/>
      <c r="AG170" s="2"/>
      <c r="AH170" s="2"/>
      <c r="AI170" s="95"/>
      <c r="AJ170" s="95"/>
      <c r="AK170" s="95"/>
      <c r="AL170" s="2"/>
      <c r="AM170" s="2"/>
      <c r="AN170" s="2"/>
      <c r="AO170" s="2"/>
      <c r="AP170" s="2"/>
      <c r="AQ170" s="2"/>
      <c r="AR170" s="2"/>
      <c r="AS170" s="2"/>
      <c r="AT170" s="95"/>
      <c r="AU170" s="95"/>
      <c r="AV170" s="95"/>
      <c r="AW170" s="2"/>
      <c r="AX170" s="2"/>
      <c r="AY170" s="2"/>
    </row>
    <row r="171" spans="1:51" ht="3" customHeight="1" hidden="1">
      <c r="A171">
        <v>0</v>
      </c>
      <c r="B171">
        <v>0</v>
      </c>
      <c r="C171">
        <v>0</v>
      </c>
      <c r="D171">
        <v>0</v>
      </c>
      <c r="E171">
        <v>0</v>
      </c>
      <c r="F171">
        <v>1</v>
      </c>
      <c r="G171">
        <v>0</v>
      </c>
      <c r="H171">
        <v>1</v>
      </c>
      <c r="M171" s="4"/>
      <c r="Q171" s="6"/>
      <c r="R171" s="6"/>
      <c r="S171" s="6"/>
      <c r="AB171" s="2"/>
      <c r="AC171" s="2"/>
      <c r="AD171" s="2"/>
      <c r="AE171" s="2"/>
      <c r="AF171" s="2"/>
      <c r="AG171" s="2"/>
      <c r="AH171" s="2"/>
      <c r="AI171" s="95"/>
      <c r="AJ171" s="95"/>
      <c r="AK171" s="95"/>
      <c r="AL171" s="2"/>
      <c r="AM171" s="2"/>
      <c r="AN171" s="2"/>
      <c r="AO171" s="2"/>
      <c r="AP171" s="2"/>
      <c r="AQ171" s="2"/>
      <c r="AR171" s="2"/>
      <c r="AS171" s="2"/>
      <c r="AT171" s="95"/>
      <c r="AU171" s="95"/>
      <c r="AV171" s="95"/>
      <c r="AW171" s="2"/>
      <c r="AX171" s="2"/>
      <c r="AY171" s="2"/>
    </row>
    <row r="172" spans="1:51" ht="12.75" customHeight="1" hidden="1">
      <c r="A172">
        <v>1</v>
      </c>
      <c r="B172">
        <v>1</v>
      </c>
      <c r="C172">
        <v>1</v>
      </c>
      <c r="D172">
        <v>1</v>
      </c>
      <c r="E172">
        <v>1</v>
      </c>
      <c r="F172">
        <v>1</v>
      </c>
      <c r="G172">
        <v>1</v>
      </c>
      <c r="H172">
        <v>1</v>
      </c>
      <c r="K172" t="s">
        <v>12</v>
      </c>
      <c r="L172" t="s">
        <v>24</v>
      </c>
      <c r="M172" s="112"/>
      <c r="N172" t="s">
        <v>13</v>
      </c>
      <c r="P172" s="103"/>
      <c r="Q172" s="103"/>
      <c r="R172" s="103"/>
      <c r="S172" s="103"/>
      <c r="T172" s="103"/>
      <c r="AB172" s="2"/>
      <c r="AC172" s="2"/>
      <c r="AD172" s="2"/>
      <c r="AE172" s="2"/>
      <c r="AF172" s="2"/>
      <c r="AG172" s="2"/>
      <c r="AH172" s="49"/>
      <c r="AI172" s="16"/>
      <c r="AJ172" s="16"/>
      <c r="AK172" s="16"/>
      <c r="AL172" s="16"/>
      <c r="AM172" s="2"/>
      <c r="AN172" s="2"/>
      <c r="AO172" s="2"/>
      <c r="AP172" s="2"/>
      <c r="AQ172" s="2"/>
      <c r="AR172" s="2"/>
      <c r="AS172" s="49"/>
      <c r="AT172" s="16"/>
      <c r="AU172" s="16"/>
      <c r="AV172" s="16"/>
      <c r="AW172" s="16"/>
      <c r="AX172" s="2"/>
      <c r="AY172" s="2"/>
    </row>
    <row r="173" spans="1:51" ht="3" customHeight="1" hidden="1">
      <c r="A173">
        <v>1</v>
      </c>
      <c r="B173">
        <v>1</v>
      </c>
      <c r="C173">
        <v>1</v>
      </c>
      <c r="D173">
        <v>1</v>
      </c>
      <c r="E173">
        <v>1</v>
      </c>
      <c r="F173">
        <v>1</v>
      </c>
      <c r="G173">
        <v>1</v>
      </c>
      <c r="H173">
        <v>1</v>
      </c>
      <c r="M173" s="4"/>
      <c r="Q173" s="3"/>
      <c r="R173" s="3"/>
      <c r="S173" s="3"/>
      <c r="AB173" s="2"/>
      <c r="AC173" s="2"/>
      <c r="AD173" s="2"/>
      <c r="AE173" s="2"/>
      <c r="AF173" s="2"/>
      <c r="AG173" s="2"/>
      <c r="AH173" s="2"/>
      <c r="AI173" s="16"/>
      <c r="AJ173" s="16"/>
      <c r="AK173" s="16"/>
      <c r="AL173" s="2"/>
      <c r="AM173" s="2"/>
      <c r="AN173" s="2"/>
      <c r="AO173" s="2"/>
      <c r="AP173" s="2"/>
      <c r="AQ173" s="2"/>
      <c r="AR173" s="2"/>
      <c r="AS173" s="2"/>
      <c r="AT173" s="16"/>
      <c r="AU173" s="16"/>
      <c r="AV173" s="16"/>
      <c r="AW173" s="2"/>
      <c r="AX173" s="2"/>
      <c r="AY173" s="2"/>
    </row>
    <row r="174" spans="1:51" ht="12.75" customHeight="1" hidden="1">
      <c r="A174">
        <v>1</v>
      </c>
      <c r="B174">
        <v>1</v>
      </c>
      <c r="C174">
        <v>1</v>
      </c>
      <c r="D174">
        <v>1</v>
      </c>
      <c r="E174">
        <v>1</v>
      </c>
      <c r="F174">
        <v>0</v>
      </c>
      <c r="G174">
        <v>1</v>
      </c>
      <c r="H174">
        <v>1</v>
      </c>
      <c r="K174" t="s">
        <v>14</v>
      </c>
      <c r="L174" t="s">
        <v>25</v>
      </c>
      <c r="M174" s="128"/>
      <c r="N174" t="s">
        <v>6</v>
      </c>
      <c r="P174" s="120"/>
      <c r="Q174" s="120"/>
      <c r="R174" s="120"/>
      <c r="S174" s="120"/>
      <c r="T174" s="120"/>
      <c r="AB174" s="2"/>
      <c r="AC174" s="2"/>
      <c r="AD174" s="2"/>
      <c r="AE174" s="2"/>
      <c r="AF174" s="2"/>
      <c r="AG174" s="2"/>
      <c r="AH174" s="96"/>
      <c r="AI174" s="96"/>
      <c r="AJ174" s="96"/>
      <c r="AK174" s="96"/>
      <c r="AL174" s="96"/>
      <c r="AM174" s="2"/>
      <c r="AN174" s="2"/>
      <c r="AO174" s="2"/>
      <c r="AP174" s="2"/>
      <c r="AQ174" s="2"/>
      <c r="AR174" s="2"/>
      <c r="AS174" s="96"/>
      <c r="AT174" s="96"/>
      <c r="AU174" s="96"/>
      <c r="AV174" s="96"/>
      <c r="AW174" s="96"/>
      <c r="AX174" s="2"/>
      <c r="AY174" s="2"/>
    </row>
    <row r="175" spans="1:51" ht="3" customHeight="1" hidden="1">
      <c r="A175">
        <v>1</v>
      </c>
      <c r="B175">
        <v>1</v>
      </c>
      <c r="C175">
        <v>1</v>
      </c>
      <c r="D175">
        <v>1</v>
      </c>
      <c r="E175">
        <v>1</v>
      </c>
      <c r="F175">
        <v>0</v>
      </c>
      <c r="G175">
        <v>1</v>
      </c>
      <c r="H175">
        <v>1</v>
      </c>
      <c r="M175" s="4"/>
      <c r="O175" s="12"/>
      <c r="P175" s="3"/>
      <c r="Q175" s="3"/>
      <c r="R175" s="3"/>
      <c r="AB175" s="2"/>
      <c r="AC175" s="2"/>
      <c r="AD175" s="2"/>
      <c r="AE175" s="2"/>
      <c r="AF175" s="2"/>
      <c r="AG175" s="2"/>
      <c r="AH175" s="96"/>
      <c r="AI175" s="16"/>
      <c r="AJ175" s="16"/>
      <c r="AK175" s="16"/>
      <c r="AL175" s="2"/>
      <c r="AM175" s="2"/>
      <c r="AN175" s="2"/>
      <c r="AO175" s="2"/>
      <c r="AP175" s="2"/>
      <c r="AQ175" s="2"/>
      <c r="AR175" s="2"/>
      <c r="AS175" s="96"/>
      <c r="AT175" s="16"/>
      <c r="AU175" s="16"/>
      <c r="AV175" s="16"/>
      <c r="AW175" s="2"/>
      <c r="AX175" s="2"/>
      <c r="AY175" s="2"/>
    </row>
    <row r="176" spans="1:51" ht="12.75" customHeight="1" hidden="1">
      <c r="A176">
        <v>1</v>
      </c>
      <c r="B176">
        <v>1</v>
      </c>
      <c r="C176">
        <v>1</v>
      </c>
      <c r="D176">
        <v>1</v>
      </c>
      <c r="E176">
        <v>1</v>
      </c>
      <c r="F176">
        <v>0</v>
      </c>
      <c r="G176">
        <v>1</v>
      </c>
      <c r="H176">
        <v>1</v>
      </c>
      <c r="M176" s="4"/>
      <c r="O176" s="12"/>
      <c r="P176" s="12"/>
      <c r="Q176" s="12"/>
      <c r="R176" s="12"/>
      <c r="S176" s="12"/>
      <c r="AB176" s="2"/>
      <c r="AC176" s="2"/>
      <c r="AD176" s="2"/>
      <c r="AE176" s="2"/>
      <c r="AF176" s="2"/>
      <c r="AG176" s="2"/>
      <c r="AH176" s="96"/>
      <c r="AI176" s="96"/>
      <c r="AJ176" s="96"/>
      <c r="AK176" s="96"/>
      <c r="AL176" s="96"/>
      <c r="AM176" s="2"/>
      <c r="AN176" s="2"/>
      <c r="AO176" s="2"/>
      <c r="AP176" s="2"/>
      <c r="AQ176" s="2"/>
      <c r="AR176" s="2"/>
      <c r="AS176" s="96"/>
      <c r="AT176" s="96"/>
      <c r="AU176" s="96"/>
      <c r="AV176" s="96"/>
      <c r="AW176" s="96"/>
      <c r="AX176" s="2"/>
      <c r="AY176" s="2"/>
    </row>
    <row r="177" spans="1:51" ht="12.75" customHeight="1" hidden="1">
      <c r="A177">
        <v>1</v>
      </c>
      <c r="B177">
        <v>1</v>
      </c>
      <c r="C177">
        <v>1</v>
      </c>
      <c r="D177">
        <v>1</v>
      </c>
      <c r="E177">
        <v>1</v>
      </c>
      <c r="F177">
        <v>1</v>
      </c>
      <c r="G177">
        <v>1</v>
      </c>
      <c r="H177">
        <v>1</v>
      </c>
      <c r="M177" s="4"/>
      <c r="O177" s="12"/>
      <c r="P177" s="12"/>
      <c r="Q177" s="12"/>
      <c r="R177" s="12"/>
      <c r="S177" s="12"/>
      <c r="AB177" s="2"/>
      <c r="AC177" s="2"/>
      <c r="AD177" s="2"/>
      <c r="AE177" s="2"/>
      <c r="AF177" s="2"/>
      <c r="AG177" s="2"/>
      <c r="AH177" s="96"/>
      <c r="AI177" s="96"/>
      <c r="AJ177" s="96"/>
      <c r="AK177" s="96"/>
      <c r="AL177" s="96"/>
      <c r="AM177" s="2"/>
      <c r="AN177" s="2"/>
      <c r="AO177" s="2"/>
      <c r="AP177" s="2"/>
      <c r="AQ177" s="2"/>
      <c r="AR177" s="2"/>
      <c r="AS177" s="96"/>
      <c r="AT177" s="96"/>
      <c r="AU177" s="96"/>
      <c r="AV177" s="96"/>
      <c r="AW177" s="96"/>
      <c r="AX177" s="2"/>
      <c r="AY177" s="2"/>
    </row>
    <row r="178" spans="1:39" s="4" customFormat="1" ht="12.75" customHeight="1" hidden="1">
      <c r="A178">
        <v>1</v>
      </c>
      <c r="B178">
        <v>1</v>
      </c>
      <c r="C178">
        <v>1</v>
      </c>
      <c r="D178">
        <v>1</v>
      </c>
      <c r="E178">
        <v>1</v>
      </c>
      <c r="F178">
        <v>1</v>
      </c>
      <c r="G178">
        <v>1</v>
      </c>
      <c r="H178">
        <v>1</v>
      </c>
      <c r="I178" s="13" t="s">
        <v>139</v>
      </c>
      <c r="AB178" s="13"/>
      <c r="AM178" s="13"/>
    </row>
    <row r="179" spans="1:49" s="4" customFormat="1" ht="12.75" customHeight="1" hidden="1">
      <c r="A179">
        <v>1</v>
      </c>
      <c r="B179">
        <v>1</v>
      </c>
      <c r="C179">
        <v>1</v>
      </c>
      <c r="D179">
        <v>1</v>
      </c>
      <c r="E179">
        <v>1</v>
      </c>
      <c r="F179">
        <v>1</v>
      </c>
      <c r="G179">
        <v>1</v>
      </c>
      <c r="H179">
        <v>1</v>
      </c>
      <c r="J179" s="14"/>
      <c r="K179" s="136"/>
      <c r="L179" s="137"/>
      <c r="M179" s="137"/>
      <c r="N179" s="137"/>
      <c r="O179" s="137"/>
      <c r="P179" s="137"/>
      <c r="Q179" s="137"/>
      <c r="R179" s="137"/>
      <c r="S179" s="138"/>
      <c r="AC179" s="14"/>
      <c r="AD179" s="14"/>
      <c r="AE179" s="14"/>
      <c r="AF179" s="14"/>
      <c r="AG179" s="14"/>
      <c r="AH179" s="14"/>
      <c r="AI179" s="14"/>
      <c r="AJ179" s="14"/>
      <c r="AK179" s="14"/>
      <c r="AL179" s="14"/>
      <c r="AN179" s="14"/>
      <c r="AO179" s="14"/>
      <c r="AP179" s="14"/>
      <c r="AQ179" s="14"/>
      <c r="AR179" s="14"/>
      <c r="AS179" s="14"/>
      <c r="AT179" s="14"/>
      <c r="AU179" s="14"/>
      <c r="AV179" s="14"/>
      <c r="AW179" s="14"/>
    </row>
    <row r="180" spans="1:38" s="4" customFormat="1" ht="12.75" customHeight="1" hidden="1">
      <c r="A180">
        <v>1</v>
      </c>
      <c r="B180">
        <v>1</v>
      </c>
      <c r="C180">
        <v>1</v>
      </c>
      <c r="D180">
        <v>1</v>
      </c>
      <c r="E180">
        <v>1</v>
      </c>
      <c r="F180">
        <v>1</v>
      </c>
      <c r="G180">
        <v>1</v>
      </c>
      <c r="H180">
        <v>1</v>
      </c>
      <c r="K180" s="139"/>
      <c r="L180" s="140"/>
      <c r="M180" s="140"/>
      <c r="N180" s="140"/>
      <c r="O180" s="140"/>
      <c r="P180" s="140"/>
      <c r="Q180" s="140"/>
      <c r="R180" s="140"/>
      <c r="S180" s="141"/>
      <c r="AD180" s="14"/>
      <c r="AE180" s="14"/>
      <c r="AF180" s="14"/>
      <c r="AG180" s="14"/>
      <c r="AH180" s="14"/>
      <c r="AI180" s="14"/>
      <c r="AJ180" s="14"/>
      <c r="AK180" s="14"/>
      <c r="AL180" s="14"/>
    </row>
    <row r="181" spans="1:38" s="4" customFormat="1" ht="12.75" customHeight="1" hidden="1">
      <c r="A181">
        <v>1</v>
      </c>
      <c r="B181">
        <v>1</v>
      </c>
      <c r="C181">
        <v>1</v>
      </c>
      <c r="D181">
        <v>1</v>
      </c>
      <c r="E181">
        <v>1</v>
      </c>
      <c r="F181">
        <v>1</v>
      </c>
      <c r="G181">
        <v>1</v>
      </c>
      <c r="H181">
        <v>1</v>
      </c>
      <c r="K181" s="139"/>
      <c r="L181" s="140"/>
      <c r="M181" s="140"/>
      <c r="N181" s="140"/>
      <c r="O181" s="140"/>
      <c r="P181" s="140"/>
      <c r="Q181" s="140"/>
      <c r="R181" s="140"/>
      <c r="S181" s="141"/>
      <c r="AD181" s="14"/>
      <c r="AE181" s="14"/>
      <c r="AF181" s="14"/>
      <c r="AG181" s="14"/>
      <c r="AH181" s="14"/>
      <c r="AI181" s="14"/>
      <c r="AJ181" s="14"/>
      <c r="AK181" s="14"/>
      <c r="AL181" s="14"/>
    </row>
    <row r="182" spans="1:38" s="4" customFormat="1" ht="12.75" customHeight="1" hidden="1">
      <c r="A182">
        <v>1</v>
      </c>
      <c r="B182">
        <v>1</v>
      </c>
      <c r="C182">
        <v>1</v>
      </c>
      <c r="D182">
        <v>1</v>
      </c>
      <c r="E182">
        <v>1</v>
      </c>
      <c r="F182">
        <v>1</v>
      </c>
      <c r="G182">
        <v>1</v>
      </c>
      <c r="H182">
        <v>1</v>
      </c>
      <c r="K182" s="139"/>
      <c r="L182" s="140"/>
      <c r="M182" s="140"/>
      <c r="N182" s="140"/>
      <c r="O182" s="140"/>
      <c r="P182" s="140"/>
      <c r="Q182" s="140"/>
      <c r="R182" s="140"/>
      <c r="S182" s="141"/>
      <c r="AD182" s="14"/>
      <c r="AE182" s="14"/>
      <c r="AF182" s="14"/>
      <c r="AG182" s="14"/>
      <c r="AH182" s="14"/>
      <c r="AI182" s="14"/>
      <c r="AJ182" s="14"/>
      <c r="AK182" s="14"/>
      <c r="AL182" s="14"/>
    </row>
    <row r="183" spans="1:38" s="4" customFormat="1" ht="12.75" customHeight="1" hidden="1">
      <c r="A183">
        <v>1</v>
      </c>
      <c r="B183">
        <v>1</v>
      </c>
      <c r="C183">
        <v>1</v>
      </c>
      <c r="D183">
        <v>1</v>
      </c>
      <c r="E183">
        <v>1</v>
      </c>
      <c r="F183">
        <v>1</v>
      </c>
      <c r="G183">
        <v>1</v>
      </c>
      <c r="H183">
        <v>1</v>
      </c>
      <c r="K183" s="139"/>
      <c r="L183" s="140"/>
      <c r="M183" s="140"/>
      <c r="N183" s="140"/>
      <c r="O183" s="140"/>
      <c r="P183" s="140"/>
      <c r="Q183" s="140"/>
      <c r="R183" s="140"/>
      <c r="S183" s="141"/>
      <c r="AD183" s="14"/>
      <c r="AE183" s="14"/>
      <c r="AF183" s="14"/>
      <c r="AG183" s="14"/>
      <c r="AH183" s="14"/>
      <c r="AI183" s="14"/>
      <c r="AJ183" s="14"/>
      <c r="AK183" s="14"/>
      <c r="AL183" s="14"/>
    </row>
    <row r="184" spans="1:38" ht="12.75" customHeight="1" hidden="1">
      <c r="A184">
        <v>1</v>
      </c>
      <c r="B184">
        <v>1</v>
      </c>
      <c r="C184">
        <v>1</v>
      </c>
      <c r="D184">
        <v>1</v>
      </c>
      <c r="E184">
        <v>1</v>
      </c>
      <c r="F184">
        <v>1</v>
      </c>
      <c r="G184">
        <v>1</v>
      </c>
      <c r="H184">
        <v>1</v>
      </c>
      <c r="K184" s="142"/>
      <c r="L184" s="143"/>
      <c r="M184" s="143"/>
      <c r="N184" s="143"/>
      <c r="O184" s="143"/>
      <c r="P184" s="143"/>
      <c r="Q184" s="143"/>
      <c r="R184" s="143"/>
      <c r="S184" s="144"/>
      <c r="AD184" s="14"/>
      <c r="AE184" s="14"/>
      <c r="AF184" s="14"/>
      <c r="AG184" s="14"/>
      <c r="AH184" s="14"/>
      <c r="AI184" s="14"/>
      <c r="AJ184" s="14"/>
      <c r="AK184" s="14"/>
      <c r="AL184" s="14"/>
    </row>
    <row r="185" spans="1:38" ht="12.75" hidden="1">
      <c r="A185">
        <v>1</v>
      </c>
      <c r="B185">
        <v>1</v>
      </c>
      <c r="C185">
        <v>1</v>
      </c>
      <c r="D185">
        <v>1</v>
      </c>
      <c r="E185">
        <v>1</v>
      </c>
      <c r="F185">
        <v>1</v>
      </c>
      <c r="G185">
        <v>1</v>
      </c>
      <c r="H185">
        <v>1</v>
      </c>
      <c r="K185" s="7"/>
      <c r="L185" s="7"/>
      <c r="M185" s="7"/>
      <c r="N185" s="7"/>
      <c r="O185" s="7"/>
      <c r="P185" s="7"/>
      <c r="Q185" s="7"/>
      <c r="R185" s="7"/>
      <c r="S185" s="7"/>
      <c r="AD185" s="7"/>
      <c r="AE185" s="7"/>
      <c r="AF185" s="7"/>
      <c r="AG185" s="7"/>
      <c r="AH185" s="7"/>
      <c r="AI185" s="7"/>
      <c r="AJ185" s="7"/>
      <c r="AK185" s="7"/>
      <c r="AL185" s="7"/>
    </row>
    <row r="186" spans="1:39" s="4" customFormat="1" ht="12.75" customHeight="1" hidden="1">
      <c r="A186">
        <v>1</v>
      </c>
      <c r="B186">
        <v>1</v>
      </c>
      <c r="C186">
        <v>1</v>
      </c>
      <c r="D186">
        <v>1</v>
      </c>
      <c r="E186">
        <v>1</v>
      </c>
      <c r="F186">
        <v>1</v>
      </c>
      <c r="G186">
        <v>1</v>
      </c>
      <c r="H186">
        <v>1</v>
      </c>
      <c r="I186" s="13" t="s">
        <v>140</v>
      </c>
      <c r="AB186" s="13"/>
      <c r="AM186" s="13"/>
    </row>
    <row r="187" spans="1:49" s="4" customFormat="1" ht="12.75" customHeight="1" hidden="1">
      <c r="A187">
        <v>1</v>
      </c>
      <c r="B187">
        <v>1</v>
      </c>
      <c r="C187">
        <v>1</v>
      </c>
      <c r="D187">
        <v>1</v>
      </c>
      <c r="E187">
        <v>1</v>
      </c>
      <c r="F187">
        <v>1</v>
      </c>
      <c r="G187">
        <v>1</v>
      </c>
      <c r="H187">
        <v>1</v>
      </c>
      <c r="J187" s="14"/>
      <c r="K187" s="174"/>
      <c r="L187" s="137"/>
      <c r="M187" s="137"/>
      <c r="N187" s="137"/>
      <c r="O187" s="137"/>
      <c r="P187" s="137"/>
      <c r="Q187" s="137"/>
      <c r="R187" s="137"/>
      <c r="S187" s="138"/>
      <c r="AC187" s="14"/>
      <c r="AD187" s="14"/>
      <c r="AE187" s="14"/>
      <c r="AF187" s="14"/>
      <c r="AG187" s="14"/>
      <c r="AH187" s="14"/>
      <c r="AI187" s="14"/>
      <c r="AJ187" s="14"/>
      <c r="AK187" s="14"/>
      <c r="AL187" s="14"/>
      <c r="AN187" s="14"/>
      <c r="AO187" s="14"/>
      <c r="AP187" s="14"/>
      <c r="AQ187" s="14"/>
      <c r="AR187" s="14"/>
      <c r="AS187" s="14"/>
      <c r="AT187" s="14"/>
      <c r="AU187" s="14"/>
      <c r="AV187" s="14"/>
      <c r="AW187" s="14"/>
    </row>
    <row r="188" spans="1:38" s="4" customFormat="1" ht="12.75" customHeight="1" hidden="1">
      <c r="A188">
        <v>1</v>
      </c>
      <c r="B188">
        <v>1</v>
      </c>
      <c r="C188">
        <v>1</v>
      </c>
      <c r="D188">
        <v>1</v>
      </c>
      <c r="E188">
        <v>1</v>
      </c>
      <c r="F188">
        <v>1</v>
      </c>
      <c r="G188">
        <v>1</v>
      </c>
      <c r="H188">
        <v>1</v>
      </c>
      <c r="K188" s="139"/>
      <c r="L188" s="140"/>
      <c r="M188" s="140"/>
      <c r="N188" s="140"/>
      <c r="O188" s="140"/>
      <c r="P188" s="140"/>
      <c r="Q188" s="140"/>
      <c r="R188" s="140"/>
      <c r="S188" s="141"/>
      <c r="AD188" s="14"/>
      <c r="AE188" s="14"/>
      <c r="AF188" s="14"/>
      <c r="AG188" s="14"/>
      <c r="AH188" s="14"/>
      <c r="AI188" s="14"/>
      <c r="AJ188" s="14"/>
      <c r="AK188" s="14"/>
      <c r="AL188" s="14"/>
    </row>
    <row r="189" spans="1:38" s="4" customFormat="1" ht="12.75" customHeight="1" hidden="1">
      <c r="A189">
        <v>1</v>
      </c>
      <c r="B189">
        <v>1</v>
      </c>
      <c r="C189">
        <v>1</v>
      </c>
      <c r="D189">
        <v>1</v>
      </c>
      <c r="E189">
        <v>1</v>
      </c>
      <c r="F189">
        <v>1</v>
      </c>
      <c r="G189">
        <v>1</v>
      </c>
      <c r="H189">
        <v>1</v>
      </c>
      <c r="K189" s="139"/>
      <c r="L189" s="140"/>
      <c r="M189" s="140"/>
      <c r="N189" s="140"/>
      <c r="O189" s="140"/>
      <c r="P189" s="140"/>
      <c r="Q189" s="140"/>
      <c r="R189" s="140"/>
      <c r="S189" s="141"/>
      <c r="AD189" s="14"/>
      <c r="AE189" s="14"/>
      <c r="AF189" s="14"/>
      <c r="AG189" s="14"/>
      <c r="AH189" s="14"/>
      <c r="AI189" s="14"/>
      <c r="AJ189" s="14"/>
      <c r="AK189" s="14"/>
      <c r="AL189" s="14"/>
    </row>
    <row r="190" spans="1:38" s="4" customFormat="1" ht="12.75" customHeight="1" hidden="1">
      <c r="A190">
        <v>1</v>
      </c>
      <c r="B190">
        <v>1</v>
      </c>
      <c r="C190">
        <v>1</v>
      </c>
      <c r="D190">
        <v>1</v>
      </c>
      <c r="E190">
        <v>1</v>
      </c>
      <c r="F190">
        <v>1</v>
      </c>
      <c r="G190">
        <v>1</v>
      </c>
      <c r="H190">
        <v>1</v>
      </c>
      <c r="K190" s="139"/>
      <c r="L190" s="140"/>
      <c r="M190" s="140"/>
      <c r="N190" s="140"/>
      <c r="O190" s="140"/>
      <c r="P190" s="140"/>
      <c r="Q190" s="140"/>
      <c r="R190" s="140"/>
      <c r="S190" s="141"/>
      <c r="AD190" s="14"/>
      <c r="AE190" s="14"/>
      <c r="AF190" s="14"/>
      <c r="AG190" s="14"/>
      <c r="AH190" s="14"/>
      <c r="AI190" s="14"/>
      <c r="AJ190" s="14"/>
      <c r="AK190" s="14"/>
      <c r="AL190" s="14"/>
    </row>
    <row r="191" spans="1:38" s="4" customFormat="1" ht="12.75" customHeight="1" hidden="1">
      <c r="A191">
        <v>1</v>
      </c>
      <c r="B191">
        <v>1</v>
      </c>
      <c r="C191">
        <v>1</v>
      </c>
      <c r="D191">
        <v>1</v>
      </c>
      <c r="E191">
        <v>1</v>
      </c>
      <c r="F191">
        <v>1</v>
      </c>
      <c r="G191">
        <v>1</v>
      </c>
      <c r="H191">
        <v>1</v>
      </c>
      <c r="K191" s="139"/>
      <c r="L191" s="140"/>
      <c r="M191" s="140"/>
      <c r="N191" s="140"/>
      <c r="O191" s="140"/>
      <c r="P191" s="140"/>
      <c r="Q191" s="140"/>
      <c r="R191" s="140"/>
      <c r="S191" s="141"/>
      <c r="AD191" s="14"/>
      <c r="AE191" s="14"/>
      <c r="AF191" s="14"/>
      <c r="AG191" s="14"/>
      <c r="AH191" s="14"/>
      <c r="AI191" s="14"/>
      <c r="AJ191" s="14"/>
      <c r="AK191" s="14"/>
      <c r="AL191" s="14"/>
    </row>
    <row r="192" spans="1:38" ht="12.75" customHeight="1" hidden="1">
      <c r="A192">
        <v>1</v>
      </c>
      <c r="B192">
        <v>1</v>
      </c>
      <c r="C192">
        <v>1</v>
      </c>
      <c r="D192">
        <v>1</v>
      </c>
      <c r="E192">
        <v>1</v>
      </c>
      <c r="F192">
        <v>1</v>
      </c>
      <c r="G192">
        <v>1</v>
      </c>
      <c r="H192">
        <v>1</v>
      </c>
      <c r="K192" s="142"/>
      <c r="L192" s="143"/>
      <c r="M192" s="143"/>
      <c r="N192" s="143"/>
      <c r="O192" s="143"/>
      <c r="P192" s="143"/>
      <c r="Q192" s="143"/>
      <c r="R192" s="143"/>
      <c r="S192" s="144"/>
      <c r="AD192" s="14"/>
      <c r="AE192" s="14"/>
      <c r="AF192" s="14"/>
      <c r="AG192" s="14"/>
      <c r="AH192" s="14"/>
      <c r="AI192" s="14"/>
      <c r="AJ192" s="14"/>
      <c r="AK192" s="14"/>
      <c r="AL192" s="14"/>
    </row>
    <row r="193" spans="1:38" ht="12.75" hidden="1">
      <c r="A193">
        <v>1</v>
      </c>
      <c r="B193">
        <v>1</v>
      </c>
      <c r="C193">
        <v>1</v>
      </c>
      <c r="D193">
        <v>1</v>
      </c>
      <c r="E193">
        <v>1</v>
      </c>
      <c r="F193">
        <v>1</v>
      </c>
      <c r="G193">
        <v>1</v>
      </c>
      <c r="H193">
        <v>1</v>
      </c>
      <c r="K193" s="7"/>
      <c r="L193" s="7"/>
      <c r="M193" s="7"/>
      <c r="N193" s="7"/>
      <c r="O193" s="7"/>
      <c r="P193" s="7"/>
      <c r="Q193" s="7"/>
      <c r="R193" s="7"/>
      <c r="S193" s="7"/>
      <c r="AD193" s="7"/>
      <c r="AE193" s="7"/>
      <c r="AF193" s="7"/>
      <c r="AG193" s="7"/>
      <c r="AH193" s="7"/>
      <c r="AI193" s="7"/>
      <c r="AJ193" s="7"/>
      <c r="AK193" s="7"/>
      <c r="AL193" s="7"/>
    </row>
    <row r="194" spans="1:30" ht="12.75" hidden="1">
      <c r="A194">
        <v>1</v>
      </c>
      <c r="B194">
        <v>1</v>
      </c>
      <c r="C194">
        <v>1</v>
      </c>
      <c r="D194">
        <v>1</v>
      </c>
      <c r="E194">
        <v>1</v>
      </c>
      <c r="F194">
        <v>1</v>
      </c>
      <c r="G194">
        <v>1</v>
      </c>
      <c r="H194">
        <v>1</v>
      </c>
      <c r="K194" s="8" t="s">
        <v>174</v>
      </c>
      <c r="AD194" s="8"/>
    </row>
    <row r="195" spans="1:30" ht="12.75" hidden="1">
      <c r="A195">
        <v>1</v>
      </c>
      <c r="B195">
        <v>1</v>
      </c>
      <c r="C195">
        <v>1</v>
      </c>
      <c r="D195">
        <v>1</v>
      </c>
      <c r="E195">
        <v>1</v>
      </c>
      <c r="F195">
        <v>1</v>
      </c>
      <c r="G195">
        <v>1</v>
      </c>
      <c r="H195">
        <v>1</v>
      </c>
      <c r="K195" s="8" t="s">
        <v>176</v>
      </c>
      <c r="AD195" s="8"/>
    </row>
    <row r="196" spans="1:30" ht="12.75" hidden="1">
      <c r="A196">
        <v>1</v>
      </c>
      <c r="B196">
        <v>1</v>
      </c>
      <c r="C196">
        <v>1</v>
      </c>
      <c r="D196">
        <v>1</v>
      </c>
      <c r="E196">
        <v>1</v>
      </c>
      <c r="F196">
        <v>1</v>
      </c>
      <c r="G196">
        <v>1</v>
      </c>
      <c r="H196">
        <v>1</v>
      </c>
      <c r="K196" s="8" t="s">
        <v>177</v>
      </c>
      <c r="AD196" s="8"/>
    </row>
    <row r="197" spans="1:30" ht="12.75" hidden="1">
      <c r="A197">
        <v>1</v>
      </c>
      <c r="B197">
        <v>1</v>
      </c>
      <c r="C197">
        <v>1</v>
      </c>
      <c r="D197">
        <v>1</v>
      </c>
      <c r="E197">
        <v>1</v>
      </c>
      <c r="F197">
        <v>1</v>
      </c>
      <c r="G197">
        <v>1</v>
      </c>
      <c r="H197">
        <v>1</v>
      </c>
      <c r="K197" s="8" t="s">
        <v>178</v>
      </c>
      <c r="AD197" s="8"/>
    </row>
    <row r="198" spans="1:30" ht="12.75" hidden="1">
      <c r="A198">
        <v>1</v>
      </c>
      <c r="B198">
        <v>1</v>
      </c>
      <c r="C198">
        <v>1</v>
      </c>
      <c r="D198">
        <v>1</v>
      </c>
      <c r="E198">
        <v>1</v>
      </c>
      <c r="F198">
        <v>1</v>
      </c>
      <c r="G198">
        <v>1</v>
      </c>
      <c r="H198">
        <v>1</v>
      </c>
      <c r="K198" s="8" t="s">
        <v>179</v>
      </c>
      <c r="AD198" s="8"/>
    </row>
    <row r="199" spans="1:30" ht="12.75" hidden="1">
      <c r="A199">
        <v>1</v>
      </c>
      <c r="B199">
        <v>1</v>
      </c>
      <c r="C199">
        <v>1</v>
      </c>
      <c r="D199">
        <v>1</v>
      </c>
      <c r="E199">
        <v>1</v>
      </c>
      <c r="F199">
        <v>1</v>
      </c>
      <c r="G199">
        <v>1</v>
      </c>
      <c r="H199">
        <v>1</v>
      </c>
      <c r="K199" s="8" t="s">
        <v>180</v>
      </c>
      <c r="AD199" s="8"/>
    </row>
    <row r="200" spans="1:30" ht="12.75" hidden="1">
      <c r="A200">
        <v>1</v>
      </c>
      <c r="B200">
        <v>1</v>
      </c>
      <c r="C200">
        <v>1</v>
      </c>
      <c r="D200">
        <v>1</v>
      </c>
      <c r="E200">
        <v>1</v>
      </c>
      <c r="F200">
        <v>1</v>
      </c>
      <c r="G200">
        <v>1</v>
      </c>
      <c r="H200">
        <v>1</v>
      </c>
      <c r="K200" s="133" t="s">
        <v>175</v>
      </c>
      <c r="AD200" s="23"/>
    </row>
    <row r="217" ht="12.75">
      <c r="U217" s="36" t="s">
        <v>79</v>
      </c>
    </row>
    <row r="219" spans="20:24" ht="12.75">
      <c r="T219" s="35"/>
      <c r="U219" s="35" t="s">
        <v>76</v>
      </c>
      <c r="V219" s="35" t="s">
        <v>74</v>
      </c>
      <c r="W219" s="35" t="s">
        <v>68</v>
      </c>
      <c r="X219" s="35" t="s">
        <v>92</v>
      </c>
    </row>
    <row r="220" ht="12.75">
      <c r="X220" s="8" t="s">
        <v>94</v>
      </c>
    </row>
    <row r="221" spans="21:24" ht="12.75">
      <c r="U221" s="22" t="s">
        <v>77</v>
      </c>
      <c r="V221" s="37">
        <v>1</v>
      </c>
      <c r="W221" s="22" t="s">
        <v>86</v>
      </c>
      <c r="X221" s="8" t="s">
        <v>95</v>
      </c>
    </row>
    <row r="222" spans="21:23" ht="12.75">
      <c r="U222" s="39" t="s">
        <v>78</v>
      </c>
      <c r="V222" s="37">
        <v>2</v>
      </c>
      <c r="W222" s="8" t="s">
        <v>84</v>
      </c>
    </row>
    <row r="223" spans="21:23" ht="12.75">
      <c r="U223" s="22" t="s">
        <v>170</v>
      </c>
      <c r="V223" s="37">
        <v>3</v>
      </c>
      <c r="W223" s="8" t="s">
        <v>85</v>
      </c>
    </row>
    <row r="224" spans="21:23" ht="12.75">
      <c r="U224" s="22" t="s">
        <v>72</v>
      </c>
      <c r="V224" s="38" t="s">
        <v>75</v>
      </c>
      <c r="W224" s="22" t="s">
        <v>80</v>
      </c>
    </row>
    <row r="225" ht="12.75">
      <c r="W225" s="39" t="s">
        <v>83</v>
      </c>
    </row>
    <row r="226" ht="12.75">
      <c r="W226" s="22" t="s">
        <v>81</v>
      </c>
    </row>
    <row r="227" ht="12.75">
      <c r="W227" s="22" t="s">
        <v>72</v>
      </c>
    </row>
  </sheetData>
  <sheetProtection sheet="1" objects="1" formatRows="0" selectLockedCells="1"/>
  <mergeCells count="39">
    <mergeCell ref="L10:S10"/>
    <mergeCell ref="L12:S12"/>
    <mergeCell ref="L39:N39"/>
    <mergeCell ref="L41:N41"/>
    <mergeCell ref="K187:S192"/>
    <mergeCell ref="L20:S20"/>
    <mergeCell ref="L43:N43"/>
    <mergeCell ref="L45:N45"/>
    <mergeCell ref="L27:N27"/>
    <mergeCell ref="AE49:AG49"/>
    <mergeCell ref="L24:S24"/>
    <mergeCell ref="L22:S22"/>
    <mergeCell ref="AB41:AL45"/>
    <mergeCell ref="L25:N25"/>
    <mergeCell ref="L49:N49"/>
    <mergeCell ref="L37:N37"/>
    <mergeCell ref="L35:N35"/>
    <mergeCell ref="O25:S31"/>
    <mergeCell ref="L33:N33"/>
    <mergeCell ref="P3:Q3"/>
    <mergeCell ref="P4:Q4"/>
    <mergeCell ref="L18:S18"/>
    <mergeCell ref="L31:N31"/>
    <mergeCell ref="L29:N29"/>
    <mergeCell ref="L14:S14"/>
    <mergeCell ref="L16:S16"/>
    <mergeCell ref="Q6:S6"/>
    <mergeCell ref="Q7:S7"/>
    <mergeCell ref="Q8:S8"/>
    <mergeCell ref="AT70:AW70"/>
    <mergeCell ref="AI72:AL72"/>
    <mergeCell ref="AT72:AW72"/>
    <mergeCell ref="K179:S184"/>
    <mergeCell ref="AM41:AW45"/>
    <mergeCell ref="AE47:AG47"/>
    <mergeCell ref="AP47:AR47"/>
    <mergeCell ref="AP49:AR49"/>
    <mergeCell ref="L47:N47"/>
    <mergeCell ref="AI70:AL70"/>
  </mergeCells>
  <dataValidations count="5">
    <dataValidation type="list" allowBlank="1" showInputMessage="1" showErrorMessage="1" sqref="L29 AE29">
      <formula1>$V$220:$V$224</formula1>
    </dataValidation>
    <dataValidation type="list" allowBlank="1" showInputMessage="1" showErrorMessage="1" sqref="L25 AE25">
      <formula1>$W$220:$W$227</formula1>
    </dataValidation>
    <dataValidation type="list" allowBlank="1" showInputMessage="1" showErrorMessage="1" sqref="L31 AE31">
      <formula1>$X$220:$X$221</formula1>
    </dataValidation>
    <dataValidation type="list" allowBlank="1" showInputMessage="1" showErrorMessage="1" sqref="AE27:AG27">
      <formula1>$U$220:$U$223</formula1>
    </dataValidation>
    <dataValidation type="list" allowBlank="1" showInputMessage="1" showErrorMessage="1" sqref="L27:N27">
      <formula1>$U$220:$U$224</formula1>
    </dataValidation>
  </dataValidations>
  <hyperlinks>
    <hyperlink ref="K200" r:id="rId1" display="www.carlislecbf.com"/>
  </hyperlinks>
  <printOptions/>
  <pageMargins left="1" right="1" top="1" bottom="1" header="0" footer="0"/>
  <pageSetup fitToHeight="0" fitToWidth="1" horizontalDpi="600" verticalDpi="600" orientation="portrait" scale="63" r:id="rId5"/>
  <drawing r:id="rId4"/>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AY224"/>
  <sheetViews>
    <sheetView showGridLines="0" showRowColHeaders="0" zoomScale="85" zoomScaleNormal="85" workbookViewId="0" topLeftCell="I1">
      <selection activeCell="L37" sqref="L37:N37"/>
    </sheetView>
  </sheetViews>
  <sheetFormatPr defaultColWidth="9.140625" defaultRowHeight="12.75"/>
  <cols>
    <col min="1" max="8" width="2.7109375" style="0" hidden="1" customWidth="1"/>
    <col min="9" max="10" width="2.28125" style="0" customWidth="1"/>
    <col min="11" max="11" width="29.57421875" style="0" customWidth="1"/>
    <col min="12" max="12" width="10.421875" style="0" customWidth="1"/>
    <col min="13" max="13" width="9.00390625" style="0" customWidth="1"/>
    <col min="14" max="14" width="5.00390625" style="0" customWidth="1"/>
    <col min="15" max="15" width="10.28125" style="0" customWidth="1"/>
    <col min="16" max="16" width="14.28125" style="0" customWidth="1"/>
    <col min="17" max="17" width="9.00390625" style="0" customWidth="1"/>
    <col min="18" max="18" width="5.140625" style="0" hidden="1" customWidth="1"/>
    <col min="19" max="19" width="40.00390625" style="0" customWidth="1"/>
    <col min="20" max="22" width="8.8515625" style="0" hidden="1" customWidth="1"/>
    <col min="23" max="23" width="11.28125" style="0" hidden="1" customWidth="1"/>
    <col min="24" max="24" width="22.00390625" style="0" hidden="1" customWidth="1"/>
    <col min="25" max="25" width="26.7109375" style="0" hidden="1" customWidth="1"/>
    <col min="26" max="27" width="8.8515625" style="0" hidden="1" customWidth="1"/>
    <col min="28" max="29" width="2.28125" style="0" hidden="1" customWidth="1"/>
    <col min="30" max="30" width="29.57421875" style="0" hidden="1" customWidth="1"/>
    <col min="31" max="31" width="13.00390625" style="0" hidden="1" customWidth="1"/>
    <col min="32" max="32" width="9.00390625" style="0" hidden="1" customWidth="1"/>
    <col min="33" max="33" width="5.00390625" style="0" hidden="1" customWidth="1"/>
    <col min="34" max="34" width="10.28125" style="0" hidden="1" customWidth="1"/>
    <col min="35" max="35" width="7.421875" style="0" hidden="1" customWidth="1"/>
    <col min="36" max="36" width="9.00390625" style="0" hidden="1" customWidth="1"/>
    <col min="37" max="37" width="5.140625" style="0" hidden="1" customWidth="1"/>
    <col min="38" max="38" width="37.140625" style="0" hidden="1" customWidth="1"/>
    <col min="39" max="40" width="2.28125" style="0" hidden="1" customWidth="1"/>
    <col min="41" max="41" width="29.57421875" style="0" hidden="1" customWidth="1"/>
    <col min="42" max="42" width="11.7109375" style="0" hidden="1" customWidth="1"/>
    <col min="43" max="43" width="9.00390625" style="0" hidden="1" customWidth="1"/>
    <col min="44" max="44" width="5.00390625" style="0" hidden="1" customWidth="1"/>
    <col min="45" max="45" width="10.28125" style="0" hidden="1" customWidth="1"/>
    <col min="46" max="46" width="7.421875" style="0" hidden="1" customWidth="1"/>
    <col min="47" max="47" width="9.00390625" style="0" hidden="1" customWidth="1"/>
    <col min="48" max="48" width="8.8515625" style="0" hidden="1" customWidth="1"/>
    <col min="49" max="49" width="37.140625" style="0" hidden="1" customWidth="1"/>
  </cols>
  <sheetData>
    <row r="1" spans="1:8" ht="41.25" customHeight="1">
      <c r="A1" s="41" t="s">
        <v>58</v>
      </c>
      <c r="B1" s="41" t="s">
        <v>59</v>
      </c>
      <c r="C1" s="41" t="s">
        <v>60</v>
      </c>
      <c r="D1" s="41" t="s">
        <v>61</v>
      </c>
      <c r="E1" s="41" t="s">
        <v>62</v>
      </c>
      <c r="F1" s="41" t="s">
        <v>63</v>
      </c>
      <c r="G1" s="41" t="s">
        <v>160</v>
      </c>
      <c r="H1" s="41" t="s">
        <v>181</v>
      </c>
    </row>
    <row r="2" spans="1:25" ht="15.75">
      <c r="A2">
        <v>1</v>
      </c>
      <c r="B2">
        <v>1</v>
      </c>
      <c r="C2">
        <v>1</v>
      </c>
      <c r="D2">
        <v>1</v>
      </c>
      <c r="E2">
        <v>1</v>
      </c>
      <c r="F2">
        <v>1</v>
      </c>
      <c r="G2">
        <v>1</v>
      </c>
      <c r="H2">
        <v>1</v>
      </c>
      <c r="S2" s="130" t="s">
        <v>173</v>
      </c>
      <c r="X2" s="31" t="s">
        <v>67</v>
      </c>
      <c r="Y2" s="32" t="s">
        <v>68</v>
      </c>
    </row>
    <row r="3" spans="1:36" ht="12.75">
      <c r="A3">
        <v>1</v>
      </c>
      <c r="B3">
        <v>1</v>
      </c>
      <c r="C3">
        <v>1</v>
      </c>
      <c r="D3">
        <v>1</v>
      </c>
      <c r="E3">
        <v>1</v>
      </c>
      <c r="F3">
        <v>1</v>
      </c>
      <c r="G3">
        <v>1</v>
      </c>
      <c r="H3">
        <v>1</v>
      </c>
      <c r="O3" t="s">
        <v>46</v>
      </c>
      <c r="P3" s="177">
        <f>IF('Sheet 1'!P3="","",'Sheet 1'!P3)</f>
      </c>
      <c r="Q3" s="177"/>
      <c r="T3" s="34" t="s">
        <v>89</v>
      </c>
      <c r="U3" s="34"/>
      <c r="W3" s="98" t="s">
        <v>71</v>
      </c>
      <c r="X3" s="34" t="s">
        <v>73</v>
      </c>
      <c r="Y3" s="34" t="s">
        <v>72</v>
      </c>
      <c r="AH3" s="4"/>
      <c r="AI3" s="7"/>
      <c r="AJ3" s="7"/>
    </row>
    <row r="4" spans="1:36" ht="12.75">
      <c r="A4">
        <v>1</v>
      </c>
      <c r="B4">
        <v>1</v>
      </c>
      <c r="C4">
        <v>1</v>
      </c>
      <c r="D4">
        <v>1</v>
      </c>
      <c r="E4">
        <v>1</v>
      </c>
      <c r="F4">
        <v>1</v>
      </c>
      <c r="G4">
        <v>1</v>
      </c>
      <c r="H4">
        <v>1</v>
      </c>
      <c r="O4" t="s">
        <v>47</v>
      </c>
      <c r="P4" s="177">
        <f>IF('Sheet 1'!P4="","",'Sheet 1'!P4)</f>
      </c>
      <c r="Q4" s="177"/>
      <c r="T4" s="36" t="s">
        <v>87</v>
      </c>
      <c r="W4" s="1" t="s">
        <v>58</v>
      </c>
      <c r="X4" s="29" t="s">
        <v>64</v>
      </c>
      <c r="Y4" s="33" t="s">
        <v>110</v>
      </c>
      <c r="AH4" s="4"/>
      <c r="AI4" s="7"/>
      <c r="AJ4" s="7"/>
    </row>
    <row r="5" spans="1:36" ht="12.75">
      <c r="A5">
        <v>1</v>
      </c>
      <c r="B5">
        <v>1</v>
      </c>
      <c r="C5">
        <v>1</v>
      </c>
      <c r="D5">
        <v>1</v>
      </c>
      <c r="E5">
        <v>1</v>
      </c>
      <c r="F5">
        <v>1</v>
      </c>
      <c r="G5">
        <v>1</v>
      </c>
      <c r="H5">
        <v>1</v>
      </c>
      <c r="W5" s="1" t="s">
        <v>59</v>
      </c>
      <c r="X5" s="30" t="s">
        <v>64</v>
      </c>
      <c r="Y5" s="33" t="s">
        <v>69</v>
      </c>
      <c r="AH5" s="4"/>
      <c r="AI5" s="4"/>
      <c r="AJ5" s="4"/>
    </row>
    <row r="6" spans="1:38" ht="19.5">
      <c r="A6">
        <v>1</v>
      </c>
      <c r="B6">
        <v>1</v>
      </c>
      <c r="C6">
        <v>1</v>
      </c>
      <c r="D6">
        <v>1</v>
      </c>
      <c r="E6">
        <v>1</v>
      </c>
      <c r="F6">
        <v>1</v>
      </c>
      <c r="G6">
        <v>1</v>
      </c>
      <c r="H6">
        <v>1</v>
      </c>
      <c r="I6" s="18" t="s">
        <v>27</v>
      </c>
      <c r="N6" s="36"/>
      <c r="Q6" s="169"/>
      <c r="R6" s="169"/>
      <c r="S6" s="169"/>
      <c r="W6" s="1" t="s">
        <v>60</v>
      </c>
      <c r="X6" s="30" t="s">
        <v>65</v>
      </c>
      <c r="Y6" s="33" t="s">
        <v>110</v>
      </c>
      <c r="AB6" s="18"/>
      <c r="AG6" s="36"/>
      <c r="AJ6" s="3"/>
      <c r="AK6" s="3"/>
      <c r="AL6" s="3"/>
    </row>
    <row r="7" spans="1:38" ht="12.75" customHeight="1">
      <c r="A7">
        <v>1</v>
      </c>
      <c r="B7">
        <v>1</v>
      </c>
      <c r="C7">
        <v>1</v>
      </c>
      <c r="D7">
        <v>1</v>
      </c>
      <c r="E7">
        <v>1</v>
      </c>
      <c r="F7">
        <v>1</v>
      </c>
      <c r="G7">
        <v>1</v>
      </c>
      <c r="H7">
        <v>1</v>
      </c>
      <c r="Q7" s="169"/>
      <c r="R7" s="169"/>
      <c r="S7" s="169"/>
      <c r="W7" s="1" t="s">
        <v>61</v>
      </c>
      <c r="X7" s="30" t="s">
        <v>65</v>
      </c>
      <c r="Y7" s="33" t="s">
        <v>69</v>
      </c>
      <c r="AB7" s="4"/>
      <c r="AC7" s="4"/>
      <c r="AD7" s="4"/>
      <c r="AE7" s="4"/>
      <c r="AF7" s="4"/>
      <c r="AG7" s="4"/>
      <c r="AH7" s="4"/>
      <c r="AI7" s="4"/>
      <c r="AJ7" s="7"/>
      <c r="AK7" s="7"/>
      <c r="AL7" s="7"/>
    </row>
    <row r="8" spans="1:38" ht="12.75" customHeight="1">
      <c r="A8">
        <v>1</v>
      </c>
      <c r="B8">
        <v>1</v>
      </c>
      <c r="C8">
        <v>1</v>
      </c>
      <c r="D8">
        <v>1</v>
      </c>
      <c r="E8">
        <v>1</v>
      </c>
      <c r="F8">
        <v>1</v>
      </c>
      <c r="G8">
        <v>1</v>
      </c>
      <c r="H8">
        <v>1</v>
      </c>
      <c r="I8" s="1" t="s">
        <v>26</v>
      </c>
      <c r="Q8" s="169"/>
      <c r="R8" s="169"/>
      <c r="S8" s="169"/>
      <c r="W8" s="1" t="s">
        <v>62</v>
      </c>
      <c r="X8" s="30" t="s">
        <v>66</v>
      </c>
      <c r="Y8" t="s">
        <v>70</v>
      </c>
      <c r="AB8" s="13"/>
      <c r="AC8" s="4"/>
      <c r="AD8" s="4"/>
      <c r="AE8" s="4"/>
      <c r="AF8" s="4"/>
      <c r="AG8" s="4"/>
      <c r="AH8" s="4"/>
      <c r="AI8" s="4"/>
      <c r="AJ8" s="7"/>
      <c r="AK8" s="7"/>
      <c r="AL8" s="7"/>
    </row>
    <row r="9" spans="1:38" ht="3" customHeight="1">
      <c r="A9">
        <v>1</v>
      </c>
      <c r="B9">
        <v>1</v>
      </c>
      <c r="C9">
        <v>1</v>
      </c>
      <c r="D9">
        <v>1</v>
      </c>
      <c r="E9">
        <v>1</v>
      </c>
      <c r="F9">
        <v>1</v>
      </c>
      <c r="G9">
        <v>1</v>
      </c>
      <c r="H9">
        <v>1</v>
      </c>
      <c r="I9" s="1"/>
      <c r="Q9" s="9"/>
      <c r="R9" s="9"/>
      <c r="S9" s="9"/>
      <c r="W9" s="1"/>
      <c r="AB9" s="13"/>
      <c r="AC9" s="4"/>
      <c r="AD9" s="4"/>
      <c r="AE9" s="4"/>
      <c r="AF9" s="4"/>
      <c r="AG9" s="4"/>
      <c r="AH9" s="4"/>
      <c r="AI9" s="4"/>
      <c r="AJ9" s="14"/>
      <c r="AK9" s="14"/>
      <c r="AL9" s="14"/>
    </row>
    <row r="10" spans="1:38" ht="12.75" customHeight="1">
      <c r="A10">
        <v>1</v>
      </c>
      <c r="B10">
        <v>1</v>
      </c>
      <c r="C10">
        <v>1</v>
      </c>
      <c r="D10">
        <v>1</v>
      </c>
      <c r="E10">
        <v>1</v>
      </c>
      <c r="F10">
        <v>1</v>
      </c>
      <c r="G10">
        <v>1</v>
      </c>
      <c r="H10">
        <v>1</v>
      </c>
      <c r="K10" s="5" t="s">
        <v>28</v>
      </c>
      <c r="L10" s="178">
        <f>IF('Sheet 1'!L10="","",'Sheet 1'!L10)</f>
      </c>
      <c r="M10" s="179"/>
      <c r="N10" s="179"/>
      <c r="O10" s="179"/>
      <c r="P10" s="179"/>
      <c r="Q10" s="179"/>
      <c r="R10" s="179"/>
      <c r="S10" s="180"/>
      <c r="W10" s="1" t="s">
        <v>63</v>
      </c>
      <c r="X10" s="105" t="s">
        <v>162</v>
      </c>
      <c r="Y10" s="8" t="s">
        <v>81</v>
      </c>
      <c r="AB10" s="4"/>
      <c r="AC10" s="4"/>
      <c r="AD10" s="21"/>
      <c r="AE10" s="7"/>
      <c r="AF10" s="7"/>
      <c r="AG10" s="7"/>
      <c r="AH10" s="7"/>
      <c r="AI10" s="7"/>
      <c r="AJ10" s="7"/>
      <c r="AK10" s="7"/>
      <c r="AL10" s="7"/>
    </row>
    <row r="11" spans="1:38" ht="3" customHeight="1">
      <c r="A11">
        <v>1</v>
      </c>
      <c r="B11">
        <v>1</v>
      </c>
      <c r="C11">
        <v>1</v>
      </c>
      <c r="D11">
        <v>1</v>
      </c>
      <c r="E11">
        <v>1</v>
      </c>
      <c r="F11">
        <v>1</v>
      </c>
      <c r="G11">
        <v>1</v>
      </c>
      <c r="H11">
        <v>1</v>
      </c>
      <c r="K11" s="5"/>
      <c r="L11" s="7"/>
      <c r="M11" s="7"/>
      <c r="N11" s="7"/>
      <c r="O11" s="7"/>
      <c r="P11" s="7"/>
      <c r="Q11" s="7"/>
      <c r="AB11" s="4"/>
      <c r="AC11" s="4"/>
      <c r="AD11" s="21"/>
      <c r="AE11" s="7"/>
      <c r="AF11" s="7"/>
      <c r="AG11" s="7"/>
      <c r="AH11" s="7"/>
      <c r="AI11" s="7"/>
      <c r="AJ11" s="7"/>
      <c r="AK11" s="4"/>
      <c r="AL11" s="4"/>
    </row>
    <row r="12" spans="1:38" ht="12.75" customHeight="1">
      <c r="A12">
        <v>1</v>
      </c>
      <c r="B12">
        <v>1</v>
      </c>
      <c r="C12">
        <v>1</v>
      </c>
      <c r="D12">
        <v>1</v>
      </c>
      <c r="E12">
        <v>1</v>
      </c>
      <c r="F12">
        <v>1</v>
      </c>
      <c r="G12">
        <v>1</v>
      </c>
      <c r="H12">
        <v>1</v>
      </c>
      <c r="K12" s="5" t="s">
        <v>29</v>
      </c>
      <c r="L12" s="178">
        <f>IF('Sheet 1'!L12="","",'Sheet 1'!L12)</f>
      </c>
      <c r="M12" s="179"/>
      <c r="N12" s="179"/>
      <c r="O12" s="179"/>
      <c r="P12" s="179"/>
      <c r="Q12" s="179"/>
      <c r="R12" s="179"/>
      <c r="S12" s="180"/>
      <c r="W12" s="1" t="s">
        <v>160</v>
      </c>
      <c r="X12" s="30" t="s">
        <v>161</v>
      </c>
      <c r="Y12" t="s">
        <v>70</v>
      </c>
      <c r="AB12" s="4"/>
      <c r="AC12" s="4"/>
      <c r="AD12" s="21"/>
      <c r="AE12" s="7"/>
      <c r="AF12" s="7"/>
      <c r="AG12" s="7"/>
      <c r="AH12" s="7"/>
      <c r="AI12" s="7"/>
      <c r="AJ12" s="7"/>
      <c r="AK12" s="7"/>
      <c r="AL12" s="7"/>
    </row>
    <row r="13" spans="1:38" ht="3" customHeight="1">
      <c r="A13">
        <v>1</v>
      </c>
      <c r="B13">
        <v>1</v>
      </c>
      <c r="C13">
        <v>1</v>
      </c>
      <c r="D13">
        <v>1</v>
      </c>
      <c r="E13">
        <v>1</v>
      </c>
      <c r="F13">
        <v>1</v>
      </c>
      <c r="G13">
        <v>1</v>
      </c>
      <c r="H13">
        <v>1</v>
      </c>
      <c r="K13" s="5"/>
      <c r="AB13" s="4"/>
      <c r="AC13" s="4"/>
      <c r="AD13" s="21"/>
      <c r="AE13" s="4"/>
      <c r="AF13" s="4"/>
      <c r="AG13" s="4"/>
      <c r="AH13" s="4"/>
      <c r="AI13" s="4"/>
      <c r="AJ13" s="4"/>
      <c r="AK13" s="4"/>
      <c r="AL13" s="4"/>
    </row>
    <row r="14" spans="1:38" ht="12.75" customHeight="1">
      <c r="A14">
        <v>1</v>
      </c>
      <c r="B14">
        <v>1</v>
      </c>
      <c r="C14">
        <v>1</v>
      </c>
      <c r="D14">
        <v>1</v>
      </c>
      <c r="E14">
        <v>1</v>
      </c>
      <c r="F14">
        <v>1</v>
      </c>
      <c r="G14">
        <v>1</v>
      </c>
      <c r="H14">
        <v>1</v>
      </c>
      <c r="K14" s="5" t="s">
        <v>30</v>
      </c>
      <c r="L14" s="178">
        <f>IF('Sheet 1'!L14="","",'Sheet 1'!L14)</f>
      </c>
      <c r="M14" s="179"/>
      <c r="N14" s="179"/>
      <c r="O14" s="179"/>
      <c r="P14" s="179"/>
      <c r="Q14" s="179"/>
      <c r="R14" s="179"/>
      <c r="S14" s="180"/>
      <c r="X14" s="34" t="s">
        <v>88</v>
      </c>
      <c r="AB14" s="4"/>
      <c r="AC14" s="4"/>
      <c r="AD14" s="21"/>
      <c r="AE14" s="7"/>
      <c r="AF14" s="7"/>
      <c r="AG14" s="7"/>
      <c r="AH14" s="7"/>
      <c r="AI14" s="7"/>
      <c r="AJ14" s="7"/>
      <c r="AK14" s="7"/>
      <c r="AL14" s="7"/>
    </row>
    <row r="15" spans="1:38" ht="3" customHeight="1">
      <c r="A15">
        <v>1</v>
      </c>
      <c r="B15">
        <v>1</v>
      </c>
      <c r="C15">
        <v>1</v>
      </c>
      <c r="D15">
        <v>1</v>
      </c>
      <c r="E15">
        <v>1</v>
      </c>
      <c r="F15">
        <v>1</v>
      </c>
      <c r="G15">
        <v>1</v>
      </c>
      <c r="H15">
        <v>1</v>
      </c>
      <c r="K15" s="5"/>
      <c r="AB15" s="4"/>
      <c r="AC15" s="4"/>
      <c r="AD15" s="21"/>
      <c r="AE15" s="4"/>
      <c r="AF15" s="4"/>
      <c r="AG15" s="4"/>
      <c r="AH15" s="4"/>
      <c r="AI15" s="4"/>
      <c r="AJ15" s="4"/>
      <c r="AK15" s="4"/>
      <c r="AL15" s="4"/>
    </row>
    <row r="16" spans="1:38" ht="12.75" customHeight="1">
      <c r="A16">
        <v>1</v>
      </c>
      <c r="B16">
        <v>1</v>
      </c>
      <c r="C16">
        <v>1</v>
      </c>
      <c r="D16">
        <v>1</v>
      </c>
      <c r="E16">
        <v>1</v>
      </c>
      <c r="F16">
        <v>1</v>
      </c>
      <c r="G16">
        <v>1</v>
      </c>
      <c r="H16">
        <v>1</v>
      </c>
      <c r="K16" s="5"/>
      <c r="L16" s="178">
        <f>IF('Sheet 1'!L16="","",'Sheet 1'!L16)</f>
      </c>
      <c r="M16" s="179"/>
      <c r="N16" s="179"/>
      <c r="O16" s="179"/>
      <c r="P16" s="179"/>
      <c r="Q16" s="179"/>
      <c r="R16" s="179"/>
      <c r="S16" s="180"/>
      <c r="AB16" s="4"/>
      <c r="AC16" s="4"/>
      <c r="AD16" s="21"/>
      <c r="AE16" s="7"/>
      <c r="AF16" s="7"/>
      <c r="AG16" s="7"/>
      <c r="AH16" s="7"/>
      <c r="AI16" s="7"/>
      <c r="AJ16" s="7"/>
      <c r="AK16" s="7"/>
      <c r="AL16" s="7"/>
    </row>
    <row r="17" spans="1:38" ht="3" customHeight="1" thickBot="1">
      <c r="A17">
        <v>1</v>
      </c>
      <c r="B17">
        <v>1</v>
      </c>
      <c r="C17">
        <v>1</v>
      </c>
      <c r="D17">
        <v>1</v>
      </c>
      <c r="E17">
        <v>1</v>
      </c>
      <c r="F17">
        <v>1</v>
      </c>
      <c r="G17">
        <v>1</v>
      </c>
      <c r="H17">
        <v>1</v>
      </c>
      <c r="K17" s="5"/>
      <c r="AB17" s="4"/>
      <c r="AC17" s="4"/>
      <c r="AD17" s="21"/>
      <c r="AE17" s="4"/>
      <c r="AF17" s="4"/>
      <c r="AG17" s="4"/>
      <c r="AH17" s="4"/>
      <c r="AI17" s="4"/>
      <c r="AJ17" s="4"/>
      <c r="AK17" s="4"/>
      <c r="AL17" s="4"/>
    </row>
    <row r="18" spans="1:38" ht="12.75" customHeight="1" thickBot="1">
      <c r="A18">
        <v>1</v>
      </c>
      <c r="B18">
        <v>1</v>
      </c>
      <c r="C18">
        <v>1</v>
      </c>
      <c r="D18">
        <v>1</v>
      </c>
      <c r="E18">
        <v>1</v>
      </c>
      <c r="F18">
        <v>1</v>
      </c>
      <c r="G18">
        <v>1</v>
      </c>
      <c r="H18">
        <v>1</v>
      </c>
      <c r="K18" s="5" t="s">
        <v>31</v>
      </c>
      <c r="L18" s="178">
        <f>IF('Sheet 1'!L18="","",'Sheet 1'!L18)</f>
      </c>
      <c r="M18" s="179"/>
      <c r="N18" s="179"/>
      <c r="O18" s="179"/>
      <c r="P18" s="179"/>
      <c r="Q18" s="179"/>
      <c r="R18" s="179"/>
      <c r="S18" s="180"/>
      <c r="X18" s="40" t="s">
        <v>82</v>
      </c>
      <c r="Y18" s="106">
        <f>IF(Y20="",8,VALUE(Y20))</f>
        <v>8</v>
      </c>
      <c r="AB18" s="4"/>
      <c r="AC18" s="4"/>
      <c r="AD18" s="21"/>
      <c r="AE18" s="7"/>
      <c r="AF18" s="7"/>
      <c r="AG18" s="7"/>
      <c r="AH18" s="7"/>
      <c r="AI18" s="7"/>
      <c r="AJ18" s="7"/>
      <c r="AK18" s="7"/>
      <c r="AL18" s="7"/>
    </row>
    <row r="19" spans="1:38" ht="3" customHeight="1">
      <c r="A19">
        <v>1</v>
      </c>
      <c r="B19">
        <v>1</v>
      </c>
      <c r="C19">
        <v>1</v>
      </c>
      <c r="D19">
        <v>1</v>
      </c>
      <c r="E19">
        <v>1</v>
      </c>
      <c r="F19">
        <v>1</v>
      </c>
      <c r="G19">
        <v>1</v>
      </c>
      <c r="H19">
        <v>1</v>
      </c>
      <c r="K19" s="5"/>
      <c r="AB19" s="4"/>
      <c r="AC19" s="4"/>
      <c r="AD19" s="21"/>
      <c r="AE19" s="4"/>
      <c r="AF19" s="4"/>
      <c r="AG19" s="4"/>
      <c r="AH19" s="4"/>
      <c r="AI19" s="4"/>
      <c r="AJ19" s="4"/>
      <c r="AK19" s="4"/>
      <c r="AL19" s="4"/>
    </row>
    <row r="20" spans="1:38" ht="12.75" customHeight="1">
      <c r="A20">
        <v>1</v>
      </c>
      <c r="B20">
        <v>1</v>
      </c>
      <c r="C20">
        <v>1</v>
      </c>
      <c r="D20">
        <v>1</v>
      </c>
      <c r="E20">
        <v>1</v>
      </c>
      <c r="F20">
        <v>1</v>
      </c>
      <c r="G20">
        <v>1</v>
      </c>
      <c r="H20">
        <v>1</v>
      </c>
      <c r="K20" s="5" t="s">
        <v>32</v>
      </c>
      <c r="L20" s="178">
        <f>IF('Sheet 1'!L20="","",'Sheet 1'!L20)</f>
      </c>
      <c r="M20" s="179"/>
      <c r="N20" s="179"/>
      <c r="O20" s="179"/>
      <c r="P20" s="179"/>
      <c r="Q20" s="179"/>
      <c r="R20" s="179"/>
      <c r="S20" s="180"/>
      <c r="Y20" s="107">
        <f>IF(AND(OR(L25="Construction",L25="Agriculture",L25="Lift Truck"),L27="Service",L29=2),1,"")&amp;IF(AND(L25="Haul Truck",L27="Service",L29=2),2,"")&amp;IF(AND(OR(L25="Construction",L25="Agriculture",L25="Lift Truck"),L27="Park",L29=2),3,"")&amp;IF(AND(L25="Haul Truck",L27="Park",L29=2),4,"")&amp;IF(AND(OR(L25="Haul Truck",L25="ADT"),L27="Service",L29=3),5,"")&amp;IF(L25="Industrial",6,"")&amp;IF(AND(OR(L25="ADT",L25="Haul Truck"),L27="Park",L29=3),7,"")</f>
      </c>
      <c r="AB20" s="4"/>
      <c r="AC20" s="4"/>
      <c r="AD20" s="21"/>
      <c r="AE20" s="43"/>
      <c r="AF20" s="7"/>
      <c r="AG20" s="7"/>
      <c r="AH20" s="7"/>
      <c r="AI20" s="7"/>
      <c r="AJ20" s="7"/>
      <c r="AK20" s="7"/>
      <c r="AL20" s="7"/>
    </row>
    <row r="21" spans="1:36" s="4" customFormat="1" ht="3" customHeight="1">
      <c r="A21">
        <v>1</v>
      </c>
      <c r="B21">
        <v>1</v>
      </c>
      <c r="C21">
        <v>1</v>
      </c>
      <c r="D21">
        <v>1</v>
      </c>
      <c r="E21">
        <v>1</v>
      </c>
      <c r="F21">
        <v>1</v>
      </c>
      <c r="G21">
        <v>1</v>
      </c>
      <c r="H21">
        <v>1</v>
      </c>
      <c r="K21" s="21"/>
      <c r="L21" s="7"/>
      <c r="M21" s="7"/>
      <c r="N21" s="7"/>
      <c r="O21" s="7"/>
      <c r="P21" s="7"/>
      <c r="Q21" s="7"/>
      <c r="AD21" s="21"/>
      <c r="AE21" s="7"/>
      <c r="AF21" s="7"/>
      <c r="AG21" s="7"/>
      <c r="AH21" s="7"/>
      <c r="AI21" s="7"/>
      <c r="AJ21" s="7"/>
    </row>
    <row r="22" spans="1:38" ht="12.75" customHeight="1">
      <c r="A22">
        <v>1</v>
      </c>
      <c r="B22">
        <v>1</v>
      </c>
      <c r="C22">
        <v>1</v>
      </c>
      <c r="D22">
        <v>1</v>
      </c>
      <c r="E22">
        <v>1</v>
      </c>
      <c r="F22">
        <v>1</v>
      </c>
      <c r="G22">
        <v>1</v>
      </c>
      <c r="H22">
        <v>1</v>
      </c>
      <c r="K22" s="5" t="s">
        <v>33</v>
      </c>
      <c r="L22" s="178">
        <f>IF('Sheet 1'!L22="","",'Sheet 1'!L22)</f>
      </c>
      <c r="M22" s="179"/>
      <c r="N22" s="179"/>
      <c r="O22" s="179"/>
      <c r="P22" s="179"/>
      <c r="Q22" s="179"/>
      <c r="R22" s="179"/>
      <c r="S22" s="180"/>
      <c r="Y22" s="104"/>
      <c r="AB22" s="4"/>
      <c r="AC22" s="4"/>
      <c r="AD22" s="21"/>
      <c r="AE22" s="7"/>
      <c r="AF22" s="7"/>
      <c r="AG22" s="7"/>
      <c r="AH22" s="7"/>
      <c r="AI22" s="7"/>
      <c r="AJ22" s="7"/>
      <c r="AK22" s="7"/>
      <c r="AL22" s="7"/>
    </row>
    <row r="23" spans="1:36" ht="3" customHeight="1">
      <c r="A23">
        <v>1</v>
      </c>
      <c r="B23">
        <v>1</v>
      </c>
      <c r="C23">
        <v>1</v>
      </c>
      <c r="D23">
        <v>1</v>
      </c>
      <c r="E23">
        <v>1</v>
      </c>
      <c r="F23">
        <v>1</v>
      </c>
      <c r="G23">
        <v>1</v>
      </c>
      <c r="H23">
        <v>1</v>
      </c>
      <c r="K23" s="10"/>
      <c r="L23" s="7"/>
      <c r="M23" s="7"/>
      <c r="N23" s="7"/>
      <c r="O23" s="7"/>
      <c r="P23" s="7"/>
      <c r="Q23" s="7"/>
      <c r="AD23" s="10"/>
      <c r="AE23" s="7"/>
      <c r="AF23" s="7"/>
      <c r="AG23" s="7"/>
      <c r="AH23" s="7"/>
      <c r="AI23" s="7"/>
      <c r="AJ23" s="7"/>
    </row>
    <row r="24" spans="1:38" ht="12.75" customHeight="1" thickBot="1">
      <c r="A24">
        <v>1</v>
      </c>
      <c r="B24">
        <v>1</v>
      </c>
      <c r="C24">
        <v>1</v>
      </c>
      <c r="D24">
        <v>1</v>
      </c>
      <c r="E24">
        <v>1</v>
      </c>
      <c r="F24">
        <v>1</v>
      </c>
      <c r="G24">
        <v>1</v>
      </c>
      <c r="H24">
        <v>1</v>
      </c>
      <c r="I24" s="1" t="s">
        <v>34</v>
      </c>
      <c r="K24" s="10"/>
      <c r="L24" s="170" t="s">
        <v>172</v>
      </c>
      <c r="M24" s="170"/>
      <c r="N24" s="170"/>
      <c r="O24" s="170"/>
      <c r="P24" s="170"/>
      <c r="Q24" s="170"/>
      <c r="R24" s="170"/>
      <c r="S24" s="170"/>
      <c r="T24" s="184" t="s">
        <v>142</v>
      </c>
      <c r="U24" s="184"/>
      <c r="V24" s="184"/>
      <c r="W24" s="184"/>
      <c r="X24" s="184"/>
      <c r="Y24" s="184"/>
      <c r="Z24" s="184"/>
      <c r="AA24" s="184"/>
      <c r="AB24" s="44"/>
      <c r="AC24" s="2"/>
      <c r="AD24" s="45"/>
      <c r="AE24" s="16"/>
      <c r="AF24" s="16"/>
      <c r="AG24" s="16"/>
      <c r="AH24" s="16"/>
      <c r="AI24" s="16"/>
      <c r="AJ24" s="16"/>
      <c r="AK24" s="2"/>
      <c r="AL24" s="2"/>
    </row>
    <row r="25" spans="1:38" ht="12.75" customHeight="1" thickBot="1">
      <c r="A25">
        <v>1</v>
      </c>
      <c r="B25">
        <v>1</v>
      </c>
      <c r="C25">
        <v>1</v>
      </c>
      <c r="D25">
        <v>1</v>
      </c>
      <c r="E25">
        <v>1</v>
      </c>
      <c r="F25">
        <v>1</v>
      </c>
      <c r="G25">
        <v>1</v>
      </c>
      <c r="H25">
        <v>1</v>
      </c>
      <c r="I25" s="1"/>
      <c r="K25" s="39" t="s">
        <v>113</v>
      </c>
      <c r="L25" s="185">
        <f>IF('Sheet 1'!L25="","",'Sheet 1'!L25)</f>
      </c>
      <c r="M25" s="186"/>
      <c r="N25" s="187"/>
      <c r="O25" s="131"/>
      <c r="P25" s="132"/>
      <c r="Q25" s="132"/>
      <c r="R25" s="132"/>
      <c r="S25" s="132"/>
      <c r="AB25" s="44"/>
      <c r="AC25" s="2"/>
      <c r="AD25" s="33"/>
      <c r="AE25" s="16"/>
      <c r="AF25" s="16"/>
      <c r="AG25" s="16"/>
      <c r="AH25" s="46"/>
      <c r="AI25" s="47"/>
      <c r="AJ25" s="47"/>
      <c r="AK25" s="47"/>
      <c r="AL25" s="47"/>
    </row>
    <row r="26" spans="1:38" ht="3" customHeight="1" thickBot="1">
      <c r="A26">
        <v>1</v>
      </c>
      <c r="B26">
        <v>1</v>
      </c>
      <c r="C26">
        <v>1</v>
      </c>
      <c r="D26">
        <v>1</v>
      </c>
      <c r="E26">
        <v>1</v>
      </c>
      <c r="F26">
        <v>1</v>
      </c>
      <c r="G26">
        <v>1</v>
      </c>
      <c r="H26">
        <v>1</v>
      </c>
      <c r="I26" s="1"/>
      <c r="K26" s="5"/>
      <c r="L26" s="48"/>
      <c r="M26" s="48"/>
      <c r="N26" s="48"/>
      <c r="O26" s="132"/>
      <c r="P26" s="132"/>
      <c r="Q26" s="132"/>
      <c r="R26" s="132"/>
      <c r="S26" s="132"/>
      <c r="AB26" s="44"/>
      <c r="AC26" s="2"/>
      <c r="AD26" s="33"/>
      <c r="AE26" s="48"/>
      <c r="AF26" s="48"/>
      <c r="AG26" s="48"/>
      <c r="AH26" s="47"/>
      <c r="AI26" s="47"/>
      <c r="AJ26" s="47"/>
      <c r="AK26" s="47"/>
      <c r="AL26" s="47"/>
    </row>
    <row r="27" spans="1:38" ht="12.75" customHeight="1" thickBot="1">
      <c r="A27">
        <v>1</v>
      </c>
      <c r="B27">
        <v>1</v>
      </c>
      <c r="C27">
        <v>1</v>
      </c>
      <c r="D27">
        <v>1</v>
      </c>
      <c r="E27">
        <v>1</v>
      </c>
      <c r="F27">
        <v>1</v>
      </c>
      <c r="G27">
        <v>1</v>
      </c>
      <c r="H27">
        <v>1</v>
      </c>
      <c r="I27" s="1"/>
      <c r="K27" s="5" t="s">
        <v>37</v>
      </c>
      <c r="L27" s="188" t="s">
        <v>78</v>
      </c>
      <c r="M27" s="186"/>
      <c r="N27" s="187"/>
      <c r="O27" s="132"/>
      <c r="P27" s="132"/>
      <c r="Q27" s="132"/>
      <c r="R27" s="132"/>
      <c r="S27" s="132"/>
      <c r="AB27" s="44"/>
      <c r="AC27" s="2"/>
      <c r="AD27" s="33"/>
      <c r="AE27" s="49"/>
      <c r="AF27" s="16"/>
      <c r="AG27" s="16"/>
      <c r="AH27" s="47"/>
      <c r="AI27" s="47"/>
      <c r="AJ27" s="47"/>
      <c r="AK27" s="47"/>
      <c r="AL27" s="47"/>
    </row>
    <row r="28" spans="1:38" ht="3" customHeight="1" thickBot="1">
      <c r="A28">
        <v>1</v>
      </c>
      <c r="B28">
        <v>1</v>
      </c>
      <c r="C28">
        <v>1</v>
      </c>
      <c r="D28">
        <v>1</v>
      </c>
      <c r="E28">
        <v>1</v>
      </c>
      <c r="F28">
        <v>1</v>
      </c>
      <c r="G28">
        <v>1</v>
      </c>
      <c r="H28">
        <v>1</v>
      </c>
      <c r="I28" s="1"/>
      <c r="K28" s="5"/>
      <c r="L28" s="48"/>
      <c r="M28" s="48"/>
      <c r="N28" s="48"/>
      <c r="O28" s="132"/>
      <c r="P28" s="132"/>
      <c r="Q28" s="132"/>
      <c r="R28" s="132"/>
      <c r="S28" s="132"/>
      <c r="AB28" s="44"/>
      <c r="AC28" s="2"/>
      <c r="AD28" s="33"/>
      <c r="AE28" s="48"/>
      <c r="AF28" s="48"/>
      <c r="AG28" s="48"/>
      <c r="AH28" s="47"/>
      <c r="AI28" s="47"/>
      <c r="AJ28" s="47"/>
      <c r="AK28" s="47"/>
      <c r="AL28" s="47"/>
    </row>
    <row r="29" spans="1:38" ht="12.75" customHeight="1" thickBot="1">
      <c r="A29">
        <v>1</v>
      </c>
      <c r="B29">
        <v>1</v>
      </c>
      <c r="C29">
        <v>1</v>
      </c>
      <c r="D29">
        <v>1</v>
      </c>
      <c r="E29">
        <v>1</v>
      </c>
      <c r="F29">
        <v>1</v>
      </c>
      <c r="G29">
        <v>1</v>
      </c>
      <c r="H29">
        <v>1</v>
      </c>
      <c r="K29" s="39" t="s">
        <v>93</v>
      </c>
      <c r="L29" s="185">
        <f>IF('Sheet 1'!L29="","",'Sheet 1'!L29)</f>
      </c>
      <c r="M29" s="186"/>
      <c r="N29" s="187"/>
      <c r="O29" s="132"/>
      <c r="P29" s="132"/>
      <c r="Q29" s="132"/>
      <c r="R29" s="132"/>
      <c r="S29" s="132"/>
      <c r="AB29" s="2"/>
      <c r="AC29" s="2"/>
      <c r="AD29" s="50"/>
      <c r="AE29" s="16"/>
      <c r="AF29" s="16"/>
      <c r="AG29" s="16"/>
      <c r="AH29" s="47"/>
      <c r="AI29" s="47"/>
      <c r="AJ29" s="47"/>
      <c r="AK29" s="47"/>
      <c r="AL29" s="47"/>
    </row>
    <row r="30" spans="1:38" ht="3" customHeight="1" thickBot="1">
      <c r="A30">
        <v>1</v>
      </c>
      <c r="B30">
        <v>1</v>
      </c>
      <c r="C30">
        <v>1</v>
      </c>
      <c r="D30">
        <v>1</v>
      </c>
      <c r="E30">
        <v>1</v>
      </c>
      <c r="F30">
        <v>1</v>
      </c>
      <c r="G30">
        <v>1</v>
      </c>
      <c r="H30">
        <v>1</v>
      </c>
      <c r="I30" s="1"/>
      <c r="K30" s="5"/>
      <c r="L30" s="14"/>
      <c r="M30" s="14"/>
      <c r="N30" s="14"/>
      <c r="O30" s="132"/>
      <c r="P30" s="132"/>
      <c r="Q30" s="132"/>
      <c r="R30" s="132"/>
      <c r="S30" s="132"/>
      <c r="AB30" s="44"/>
      <c r="AC30" s="2"/>
      <c r="AD30" s="33"/>
      <c r="AE30" s="48"/>
      <c r="AF30" s="48"/>
      <c r="AG30" s="48"/>
      <c r="AH30" s="47"/>
      <c r="AI30" s="47"/>
      <c r="AJ30" s="47"/>
      <c r="AK30" s="47"/>
      <c r="AL30" s="47"/>
    </row>
    <row r="31" spans="1:38" ht="12.75" customHeight="1" thickBot="1">
      <c r="A31">
        <v>1</v>
      </c>
      <c r="B31">
        <v>1</v>
      </c>
      <c r="C31">
        <v>1</v>
      </c>
      <c r="D31">
        <v>1</v>
      </c>
      <c r="E31">
        <v>1</v>
      </c>
      <c r="F31">
        <v>1</v>
      </c>
      <c r="G31">
        <v>1</v>
      </c>
      <c r="H31">
        <v>1</v>
      </c>
      <c r="I31" s="1"/>
      <c r="K31" s="39" t="s">
        <v>96</v>
      </c>
      <c r="L31" s="185" t="str">
        <f>IF('Sheet 1'!L31="","",'Sheet 1'!L31)</f>
        <v>English</v>
      </c>
      <c r="M31" s="186"/>
      <c r="N31" s="187"/>
      <c r="O31" s="132"/>
      <c r="P31" s="132"/>
      <c r="Q31" s="132"/>
      <c r="R31" s="132"/>
      <c r="S31" s="132"/>
      <c r="AB31" s="44"/>
      <c r="AC31" s="2"/>
      <c r="AD31" s="33"/>
      <c r="AE31" s="16"/>
      <c r="AF31" s="16"/>
      <c r="AG31" s="16"/>
      <c r="AH31" s="47"/>
      <c r="AI31" s="47"/>
      <c r="AJ31" s="47"/>
      <c r="AK31" s="47"/>
      <c r="AL31" s="47"/>
    </row>
    <row r="32" spans="1:38" ht="12.75" customHeight="1">
      <c r="A32">
        <v>1</v>
      </c>
      <c r="B32">
        <v>1</v>
      </c>
      <c r="C32">
        <v>1</v>
      </c>
      <c r="D32">
        <v>1</v>
      </c>
      <c r="E32">
        <v>1</v>
      </c>
      <c r="F32">
        <v>1</v>
      </c>
      <c r="G32">
        <v>1</v>
      </c>
      <c r="H32">
        <v>1</v>
      </c>
      <c r="I32" s="1"/>
      <c r="K32" s="5"/>
      <c r="L32" s="7"/>
      <c r="M32" s="7"/>
      <c r="N32" s="7"/>
      <c r="O32" s="129"/>
      <c r="P32" s="129"/>
      <c r="Q32" s="129"/>
      <c r="R32" s="129"/>
      <c r="S32" s="129"/>
      <c r="AB32" s="44"/>
      <c r="AC32" s="2"/>
      <c r="AD32" s="33"/>
      <c r="AE32" s="16"/>
      <c r="AF32" s="16"/>
      <c r="AG32" s="16"/>
      <c r="AH32" s="16"/>
      <c r="AI32" s="16"/>
      <c r="AJ32" s="16"/>
      <c r="AK32" s="2"/>
      <c r="AL32" s="2"/>
    </row>
    <row r="33" spans="1:38" ht="12.75" customHeight="1">
      <c r="A33">
        <v>1</v>
      </c>
      <c r="B33">
        <v>1</v>
      </c>
      <c r="C33">
        <v>1</v>
      </c>
      <c r="D33">
        <v>1</v>
      </c>
      <c r="E33">
        <v>1</v>
      </c>
      <c r="F33">
        <v>1</v>
      </c>
      <c r="G33">
        <v>1</v>
      </c>
      <c r="H33">
        <v>1</v>
      </c>
      <c r="I33" s="1"/>
      <c r="K33" s="39" t="s">
        <v>114</v>
      </c>
      <c r="L33" s="189">
        <f>IF('Sheet 1'!L33="","",'Sheet 1'!L33)</f>
      </c>
      <c r="M33" s="190"/>
      <c r="N33" s="191"/>
      <c r="O33" s="7"/>
      <c r="P33" s="7"/>
      <c r="Q33" s="7"/>
      <c r="AB33" s="44"/>
      <c r="AC33" s="2"/>
      <c r="AD33" s="33"/>
      <c r="AE33" s="49"/>
      <c r="AF33" s="49"/>
      <c r="AG33" s="49"/>
      <c r="AH33" s="16"/>
      <c r="AI33" s="16"/>
      <c r="AJ33" s="16"/>
      <c r="AK33" s="2"/>
      <c r="AL33" s="2"/>
    </row>
    <row r="34" spans="1:38" ht="3" customHeight="1">
      <c r="A34">
        <v>1</v>
      </c>
      <c r="B34">
        <v>1</v>
      </c>
      <c r="C34">
        <v>1</v>
      </c>
      <c r="D34">
        <v>1</v>
      </c>
      <c r="E34">
        <v>1</v>
      </c>
      <c r="F34">
        <v>1</v>
      </c>
      <c r="G34">
        <v>1</v>
      </c>
      <c r="H34">
        <v>1</v>
      </c>
      <c r="I34" s="1"/>
      <c r="K34" s="5"/>
      <c r="L34" s="7"/>
      <c r="M34" s="7"/>
      <c r="N34" s="7"/>
      <c r="O34" s="7"/>
      <c r="P34" s="7"/>
      <c r="Q34" s="7"/>
      <c r="AB34" s="44"/>
      <c r="AC34" s="2"/>
      <c r="AD34" s="33"/>
      <c r="AE34" s="16"/>
      <c r="AF34" s="16"/>
      <c r="AG34" s="16"/>
      <c r="AH34" s="16"/>
      <c r="AI34" s="16"/>
      <c r="AJ34" s="16"/>
      <c r="AK34" s="2"/>
      <c r="AL34" s="2"/>
    </row>
    <row r="35" spans="1:38" ht="12.75" customHeight="1">
      <c r="A35">
        <v>1</v>
      </c>
      <c r="B35">
        <v>1</v>
      </c>
      <c r="C35">
        <v>1</v>
      </c>
      <c r="D35">
        <v>1</v>
      </c>
      <c r="E35">
        <v>1</v>
      </c>
      <c r="F35">
        <v>1</v>
      </c>
      <c r="G35">
        <v>1</v>
      </c>
      <c r="H35">
        <v>1</v>
      </c>
      <c r="I35" s="1"/>
      <c r="K35" s="5" t="s">
        <v>35</v>
      </c>
      <c r="L35" s="189">
        <f>IF('Sheet 1'!L35="","",'Sheet 1'!L35)</f>
      </c>
      <c r="M35" s="190"/>
      <c r="N35" s="191"/>
      <c r="O35" s="7"/>
      <c r="P35" s="7"/>
      <c r="Q35" s="7"/>
      <c r="AB35" s="44"/>
      <c r="AC35" s="2"/>
      <c r="AD35" s="33"/>
      <c r="AE35" s="16"/>
      <c r="AF35" s="16"/>
      <c r="AG35" s="16"/>
      <c r="AH35" s="16"/>
      <c r="AI35" s="16"/>
      <c r="AJ35" s="16"/>
      <c r="AK35" s="2"/>
      <c r="AL35" s="2"/>
    </row>
    <row r="36" spans="1:38" ht="3" customHeight="1">
      <c r="A36">
        <v>1</v>
      </c>
      <c r="B36">
        <v>1</v>
      </c>
      <c r="C36">
        <v>1</v>
      </c>
      <c r="D36">
        <v>1</v>
      </c>
      <c r="E36">
        <v>1</v>
      </c>
      <c r="F36">
        <v>1</v>
      </c>
      <c r="G36">
        <v>1</v>
      </c>
      <c r="H36">
        <v>1</v>
      </c>
      <c r="I36" s="1"/>
      <c r="K36" s="5"/>
      <c r="L36" s="7"/>
      <c r="M36" s="7"/>
      <c r="N36" s="7"/>
      <c r="O36" s="7"/>
      <c r="P36" s="7"/>
      <c r="Q36" s="7"/>
      <c r="V36" s="6"/>
      <c r="W36" s="6"/>
      <c r="X36" s="6"/>
      <c r="Y36" s="6"/>
      <c r="Z36" s="6"/>
      <c r="AB36" s="44"/>
      <c r="AC36" s="2"/>
      <c r="AD36" s="33"/>
      <c r="AE36" s="16"/>
      <c r="AF36" s="16"/>
      <c r="AG36" s="16"/>
      <c r="AH36" s="16"/>
      <c r="AI36" s="16"/>
      <c r="AJ36" s="16"/>
      <c r="AK36" s="2"/>
      <c r="AL36" s="2"/>
    </row>
    <row r="37" spans="1:38" ht="12.75" customHeight="1">
      <c r="A37">
        <v>1</v>
      </c>
      <c r="B37">
        <v>1</v>
      </c>
      <c r="C37">
        <v>1</v>
      </c>
      <c r="D37">
        <v>1</v>
      </c>
      <c r="E37">
        <v>1</v>
      </c>
      <c r="F37">
        <v>1</v>
      </c>
      <c r="G37">
        <v>1</v>
      </c>
      <c r="H37">
        <v>1</v>
      </c>
      <c r="I37" s="1"/>
      <c r="K37" s="5" t="s">
        <v>41</v>
      </c>
      <c r="L37" s="157"/>
      <c r="M37" s="162"/>
      <c r="N37" s="173"/>
      <c r="O37" s="7" t="s">
        <v>42</v>
      </c>
      <c r="P37" s="7"/>
      <c r="Q37" s="7"/>
      <c r="V37" s="6"/>
      <c r="W37" s="6"/>
      <c r="X37" s="6"/>
      <c r="Y37" s="6"/>
      <c r="Z37" s="6"/>
      <c r="AB37" s="44"/>
      <c r="AC37" s="2"/>
      <c r="AD37" s="33"/>
      <c r="AE37" s="16"/>
      <c r="AF37" s="16"/>
      <c r="AG37" s="16"/>
      <c r="AH37" s="16"/>
      <c r="AI37" s="16"/>
      <c r="AJ37" s="16"/>
      <c r="AK37" s="2"/>
      <c r="AL37" s="2"/>
    </row>
    <row r="38" spans="1:38" ht="3" customHeight="1">
      <c r="A38">
        <v>1</v>
      </c>
      <c r="B38">
        <v>1</v>
      </c>
      <c r="C38">
        <v>1</v>
      </c>
      <c r="D38">
        <v>1</v>
      </c>
      <c r="E38">
        <v>1</v>
      </c>
      <c r="F38">
        <v>1</v>
      </c>
      <c r="G38">
        <v>1</v>
      </c>
      <c r="H38">
        <v>1</v>
      </c>
      <c r="I38" s="1"/>
      <c r="K38" s="5"/>
      <c r="L38" s="7"/>
      <c r="M38" s="7"/>
      <c r="N38" s="7"/>
      <c r="O38" s="7"/>
      <c r="P38" s="7"/>
      <c r="Q38" s="7"/>
      <c r="AB38" s="44"/>
      <c r="AC38" s="2"/>
      <c r="AD38" s="33"/>
      <c r="AE38" s="16"/>
      <c r="AF38" s="16"/>
      <c r="AG38" s="16"/>
      <c r="AH38" s="16"/>
      <c r="AI38" s="16"/>
      <c r="AJ38" s="16"/>
      <c r="AK38" s="2"/>
      <c r="AL38" s="2"/>
    </row>
    <row r="39" spans="1:38" ht="12.75" customHeight="1">
      <c r="A39">
        <v>1</v>
      </c>
      <c r="B39">
        <v>1</v>
      </c>
      <c r="C39">
        <v>1</v>
      </c>
      <c r="D39">
        <v>1</v>
      </c>
      <c r="E39">
        <v>1</v>
      </c>
      <c r="F39">
        <v>1</v>
      </c>
      <c r="G39">
        <v>1</v>
      </c>
      <c r="H39">
        <v>1</v>
      </c>
      <c r="I39" s="1"/>
      <c r="K39" s="5" t="s">
        <v>36</v>
      </c>
      <c r="L39" s="181"/>
      <c r="M39" s="182"/>
      <c r="N39" s="183"/>
      <c r="O39" s="27" t="s">
        <v>159</v>
      </c>
      <c r="P39" s="7"/>
      <c r="Q39" s="7"/>
      <c r="V39" s="6"/>
      <c r="W39" s="6"/>
      <c r="X39" s="6"/>
      <c r="Y39" s="6"/>
      <c r="Z39" s="6"/>
      <c r="AB39" s="44"/>
      <c r="AC39" s="2"/>
      <c r="AD39" s="33"/>
      <c r="AE39" s="16"/>
      <c r="AF39" s="16"/>
      <c r="AG39" s="16"/>
      <c r="AH39" s="16"/>
      <c r="AI39" s="16"/>
      <c r="AJ39" s="16"/>
      <c r="AK39" s="2"/>
      <c r="AL39" s="2"/>
    </row>
    <row r="40" spans="1:38" ht="3" customHeight="1" thickBot="1">
      <c r="A40">
        <v>1</v>
      </c>
      <c r="B40">
        <v>1</v>
      </c>
      <c r="C40">
        <v>1</v>
      </c>
      <c r="D40">
        <v>1</v>
      </c>
      <c r="E40">
        <v>1</v>
      </c>
      <c r="F40">
        <v>1</v>
      </c>
      <c r="G40">
        <v>1</v>
      </c>
      <c r="H40">
        <v>1</v>
      </c>
      <c r="I40" s="1"/>
      <c r="K40" s="5"/>
      <c r="L40" s="7"/>
      <c r="M40" s="7"/>
      <c r="N40" s="7"/>
      <c r="O40" s="7"/>
      <c r="P40" s="7"/>
      <c r="Q40" s="7"/>
      <c r="W40" s="6"/>
      <c r="X40" s="6"/>
      <c r="Y40" s="6"/>
      <c r="AB40" s="44"/>
      <c r="AC40" s="2"/>
      <c r="AD40" s="33"/>
      <c r="AE40" s="16"/>
      <c r="AF40" s="16"/>
      <c r="AG40" s="16"/>
      <c r="AH40" s="16"/>
      <c r="AI40" s="16"/>
      <c r="AJ40" s="16"/>
      <c r="AK40" s="2"/>
      <c r="AL40" s="2"/>
    </row>
    <row r="41" spans="1:49" ht="12.75" customHeight="1">
      <c r="A41">
        <v>1</v>
      </c>
      <c r="B41">
        <v>1</v>
      </c>
      <c r="C41">
        <v>1</v>
      </c>
      <c r="D41">
        <v>1</v>
      </c>
      <c r="E41">
        <v>1</v>
      </c>
      <c r="F41">
        <v>1</v>
      </c>
      <c r="G41">
        <v>1</v>
      </c>
      <c r="H41">
        <v>1</v>
      </c>
      <c r="I41" s="1"/>
      <c r="K41" s="5" t="s">
        <v>38</v>
      </c>
      <c r="L41" s="181"/>
      <c r="M41" s="182"/>
      <c r="N41" s="183"/>
      <c r="O41" s="7" t="s">
        <v>111</v>
      </c>
      <c r="P41" s="7"/>
      <c r="Q41" s="7"/>
      <c r="V41" s="3"/>
      <c r="W41" s="3"/>
      <c r="X41" s="3"/>
      <c r="Y41" s="3"/>
      <c r="Z41" s="3"/>
      <c r="AB41" s="145" t="s">
        <v>95</v>
      </c>
      <c r="AC41" s="146"/>
      <c r="AD41" s="146"/>
      <c r="AE41" s="146"/>
      <c r="AF41" s="146"/>
      <c r="AG41" s="146"/>
      <c r="AH41" s="146"/>
      <c r="AI41" s="146"/>
      <c r="AJ41" s="146"/>
      <c r="AK41" s="146"/>
      <c r="AL41" s="147"/>
      <c r="AM41" s="145" t="s">
        <v>94</v>
      </c>
      <c r="AN41" s="146"/>
      <c r="AO41" s="146"/>
      <c r="AP41" s="146"/>
      <c r="AQ41" s="146"/>
      <c r="AR41" s="146"/>
      <c r="AS41" s="146"/>
      <c r="AT41" s="146"/>
      <c r="AU41" s="146"/>
      <c r="AV41" s="146"/>
      <c r="AW41" s="147"/>
    </row>
    <row r="42" spans="1:49" ht="3" customHeight="1">
      <c r="A42">
        <v>1</v>
      </c>
      <c r="B42">
        <v>1</v>
      </c>
      <c r="C42">
        <v>1</v>
      </c>
      <c r="D42">
        <v>1</v>
      </c>
      <c r="E42">
        <v>1</v>
      </c>
      <c r="F42">
        <v>1</v>
      </c>
      <c r="G42">
        <v>1</v>
      </c>
      <c r="H42">
        <v>1</v>
      </c>
      <c r="I42" s="1"/>
      <c r="K42" s="5"/>
      <c r="L42" s="7"/>
      <c r="M42" s="7"/>
      <c r="N42" s="7"/>
      <c r="O42" s="7"/>
      <c r="P42" s="7"/>
      <c r="Q42" s="7"/>
      <c r="AB42" s="148"/>
      <c r="AC42" s="149"/>
      <c r="AD42" s="149"/>
      <c r="AE42" s="149"/>
      <c r="AF42" s="149"/>
      <c r="AG42" s="149"/>
      <c r="AH42" s="149"/>
      <c r="AI42" s="149"/>
      <c r="AJ42" s="149"/>
      <c r="AK42" s="149"/>
      <c r="AL42" s="150"/>
      <c r="AM42" s="148"/>
      <c r="AN42" s="149"/>
      <c r="AO42" s="149"/>
      <c r="AP42" s="149"/>
      <c r="AQ42" s="149"/>
      <c r="AR42" s="149"/>
      <c r="AS42" s="149"/>
      <c r="AT42" s="149"/>
      <c r="AU42" s="149"/>
      <c r="AV42" s="149"/>
      <c r="AW42" s="150"/>
    </row>
    <row r="43" spans="1:49" ht="12.75" customHeight="1">
      <c r="A43">
        <v>1</v>
      </c>
      <c r="B43">
        <v>1</v>
      </c>
      <c r="C43">
        <v>1</v>
      </c>
      <c r="D43">
        <v>1</v>
      </c>
      <c r="E43">
        <v>1</v>
      </c>
      <c r="F43">
        <v>1</v>
      </c>
      <c r="G43">
        <v>1</v>
      </c>
      <c r="H43">
        <v>1</v>
      </c>
      <c r="K43" s="5" t="s">
        <v>39</v>
      </c>
      <c r="L43" s="181"/>
      <c r="M43" s="182"/>
      <c r="N43" s="183"/>
      <c r="O43" t="s">
        <v>112</v>
      </c>
      <c r="AB43" s="148"/>
      <c r="AC43" s="149"/>
      <c r="AD43" s="149"/>
      <c r="AE43" s="149"/>
      <c r="AF43" s="149"/>
      <c r="AG43" s="149"/>
      <c r="AH43" s="149"/>
      <c r="AI43" s="149"/>
      <c r="AJ43" s="149"/>
      <c r="AK43" s="149"/>
      <c r="AL43" s="150"/>
      <c r="AM43" s="148"/>
      <c r="AN43" s="149"/>
      <c r="AO43" s="149"/>
      <c r="AP43" s="149"/>
      <c r="AQ43" s="149"/>
      <c r="AR43" s="149"/>
      <c r="AS43" s="149"/>
      <c r="AT43" s="149"/>
      <c r="AU43" s="149"/>
      <c r="AV43" s="149"/>
      <c r="AW43" s="150"/>
    </row>
    <row r="44" spans="1:49" ht="3" customHeight="1">
      <c r="A44">
        <v>1</v>
      </c>
      <c r="B44">
        <v>1</v>
      </c>
      <c r="C44">
        <v>1</v>
      </c>
      <c r="D44">
        <v>1</v>
      </c>
      <c r="E44">
        <v>1</v>
      </c>
      <c r="F44">
        <v>1</v>
      </c>
      <c r="G44">
        <v>1</v>
      </c>
      <c r="H44">
        <v>1</v>
      </c>
      <c r="K44" s="5"/>
      <c r="L44" s="7"/>
      <c r="M44" s="7"/>
      <c r="N44" s="7"/>
      <c r="AB44" s="148"/>
      <c r="AC44" s="149"/>
      <c r="AD44" s="149"/>
      <c r="AE44" s="149"/>
      <c r="AF44" s="149"/>
      <c r="AG44" s="149"/>
      <c r="AH44" s="149"/>
      <c r="AI44" s="149"/>
      <c r="AJ44" s="149"/>
      <c r="AK44" s="149"/>
      <c r="AL44" s="150"/>
      <c r="AM44" s="148"/>
      <c r="AN44" s="149"/>
      <c r="AO44" s="149"/>
      <c r="AP44" s="149"/>
      <c r="AQ44" s="149"/>
      <c r="AR44" s="149"/>
      <c r="AS44" s="149"/>
      <c r="AT44" s="149"/>
      <c r="AU44" s="149"/>
      <c r="AV44" s="149"/>
      <c r="AW44" s="150"/>
    </row>
    <row r="45" spans="1:49" ht="12.75" customHeight="1" thickBot="1">
      <c r="A45">
        <v>1</v>
      </c>
      <c r="B45">
        <v>1</v>
      </c>
      <c r="C45">
        <v>1</v>
      </c>
      <c r="D45">
        <v>1</v>
      </c>
      <c r="E45">
        <v>1</v>
      </c>
      <c r="F45">
        <v>1</v>
      </c>
      <c r="G45">
        <v>1</v>
      </c>
      <c r="H45">
        <v>1</v>
      </c>
      <c r="K45" s="5" t="s">
        <v>40</v>
      </c>
      <c r="L45" s="189">
        <f>IF('Sheet 1'!L45="","",'Sheet 1'!L45)</f>
      </c>
      <c r="M45" s="190"/>
      <c r="N45" s="191"/>
      <c r="O45" s="8" t="s">
        <v>141</v>
      </c>
      <c r="AB45" s="151"/>
      <c r="AC45" s="152"/>
      <c r="AD45" s="152"/>
      <c r="AE45" s="152"/>
      <c r="AF45" s="152"/>
      <c r="AG45" s="152"/>
      <c r="AH45" s="152"/>
      <c r="AI45" s="152"/>
      <c r="AJ45" s="152"/>
      <c r="AK45" s="152"/>
      <c r="AL45" s="153"/>
      <c r="AM45" s="151"/>
      <c r="AN45" s="152"/>
      <c r="AO45" s="152"/>
      <c r="AP45" s="152"/>
      <c r="AQ45" s="152"/>
      <c r="AR45" s="152"/>
      <c r="AS45" s="152"/>
      <c r="AT45" s="152"/>
      <c r="AU45" s="152"/>
      <c r="AV45" s="152"/>
      <c r="AW45" s="153"/>
    </row>
    <row r="46" spans="1:49" ht="3" customHeight="1">
      <c r="A46">
        <v>1</v>
      </c>
      <c r="B46">
        <v>1</v>
      </c>
      <c r="C46">
        <v>1</v>
      </c>
      <c r="D46">
        <v>1</v>
      </c>
      <c r="E46">
        <v>1</v>
      </c>
      <c r="F46">
        <v>1</v>
      </c>
      <c r="G46">
        <v>1</v>
      </c>
      <c r="H46">
        <v>1</v>
      </c>
      <c r="K46" s="5"/>
      <c r="L46" s="7"/>
      <c r="M46" s="7"/>
      <c r="N46" s="7"/>
      <c r="AB46" s="62"/>
      <c r="AC46" s="53"/>
      <c r="AD46" s="60"/>
      <c r="AE46" s="51"/>
      <c r="AF46" s="51"/>
      <c r="AG46" s="51"/>
      <c r="AH46" s="53"/>
      <c r="AI46" s="53"/>
      <c r="AJ46" s="53"/>
      <c r="AK46" s="53"/>
      <c r="AL46" s="63"/>
      <c r="AM46" s="62"/>
      <c r="AN46" s="53"/>
      <c r="AO46" s="53"/>
      <c r="AP46" s="53"/>
      <c r="AQ46" s="53"/>
      <c r="AR46" s="53"/>
      <c r="AS46" s="53"/>
      <c r="AT46" s="53"/>
      <c r="AU46" s="53"/>
      <c r="AV46" s="53"/>
      <c r="AW46" s="63"/>
    </row>
    <row r="47" spans="1:49" ht="12.75" customHeight="1">
      <c r="A47">
        <v>1</v>
      </c>
      <c r="B47">
        <v>1</v>
      </c>
      <c r="C47">
        <v>1</v>
      </c>
      <c r="D47">
        <v>1</v>
      </c>
      <c r="E47">
        <v>1</v>
      </c>
      <c r="F47">
        <v>1</v>
      </c>
      <c r="G47">
        <v>1</v>
      </c>
      <c r="H47">
        <v>1</v>
      </c>
      <c r="I47" s="1"/>
      <c r="K47" s="5" t="s">
        <v>90</v>
      </c>
      <c r="L47" s="189">
        <f>IF('Sheet 1'!L47="","",'Sheet 1'!L47)</f>
      </c>
      <c r="M47" s="190"/>
      <c r="N47" s="191"/>
      <c r="O47" s="42" t="str">
        <f>IF($L$31="Metric",AH47,AS47)</f>
        <v>⁰F</v>
      </c>
      <c r="P47" s="7"/>
      <c r="Q47" s="7"/>
      <c r="AB47" s="64"/>
      <c r="AC47" s="53"/>
      <c r="AD47" s="60" t="s">
        <v>90</v>
      </c>
      <c r="AE47" s="154" t="e">
        <f>IF($L$31="Metric",L47,(5/9)*(L47-32))</f>
        <v>#VALUE!</v>
      </c>
      <c r="AF47" s="155"/>
      <c r="AG47" s="156"/>
      <c r="AH47" s="52" t="s">
        <v>97</v>
      </c>
      <c r="AI47" s="51"/>
      <c r="AJ47" s="51"/>
      <c r="AK47" s="53"/>
      <c r="AL47" s="63"/>
      <c r="AM47" s="64"/>
      <c r="AN47" s="53"/>
      <c r="AO47" s="60" t="s">
        <v>90</v>
      </c>
      <c r="AP47" s="154">
        <f>IF($L$31="English",L47,32+9/5*L47)</f>
      </c>
      <c r="AQ47" s="155"/>
      <c r="AR47" s="156"/>
      <c r="AS47" s="52" t="s">
        <v>105</v>
      </c>
      <c r="AT47" s="51"/>
      <c r="AU47" s="51"/>
      <c r="AV47" s="53"/>
      <c r="AW47" s="63"/>
    </row>
    <row r="48" spans="1:49" ht="3" customHeight="1">
      <c r="A48">
        <v>1</v>
      </c>
      <c r="B48">
        <v>1</v>
      </c>
      <c r="C48">
        <v>1</v>
      </c>
      <c r="D48">
        <v>1</v>
      </c>
      <c r="E48">
        <v>1</v>
      </c>
      <c r="F48">
        <v>1</v>
      </c>
      <c r="G48">
        <v>1</v>
      </c>
      <c r="H48">
        <v>1</v>
      </c>
      <c r="K48" s="5"/>
      <c r="L48" s="7"/>
      <c r="M48" s="7"/>
      <c r="N48" s="7"/>
      <c r="O48" s="42"/>
      <c r="AB48" s="62"/>
      <c r="AC48" s="53"/>
      <c r="AD48" s="60"/>
      <c r="AE48" s="51"/>
      <c r="AF48" s="51"/>
      <c r="AG48" s="51"/>
      <c r="AH48" s="53"/>
      <c r="AI48" s="53"/>
      <c r="AJ48" s="53"/>
      <c r="AK48" s="53"/>
      <c r="AL48" s="63"/>
      <c r="AM48" s="62"/>
      <c r="AN48" s="53"/>
      <c r="AO48" s="60"/>
      <c r="AP48" s="51"/>
      <c r="AQ48" s="51"/>
      <c r="AR48" s="51"/>
      <c r="AS48" s="53"/>
      <c r="AT48" s="53"/>
      <c r="AU48" s="53"/>
      <c r="AV48" s="53"/>
      <c r="AW48" s="63"/>
    </row>
    <row r="49" spans="1:49" ht="12.75" customHeight="1">
      <c r="A49">
        <v>1</v>
      </c>
      <c r="B49">
        <v>1</v>
      </c>
      <c r="C49">
        <v>1</v>
      </c>
      <c r="D49">
        <v>1</v>
      </c>
      <c r="E49">
        <v>1</v>
      </c>
      <c r="F49">
        <v>1</v>
      </c>
      <c r="G49">
        <v>1</v>
      </c>
      <c r="H49">
        <v>1</v>
      </c>
      <c r="I49" s="1"/>
      <c r="K49" s="5" t="s">
        <v>91</v>
      </c>
      <c r="L49" s="189">
        <f>IF('Sheet 1'!L49="","",'Sheet 1'!L49)</f>
      </c>
      <c r="M49" s="190"/>
      <c r="N49" s="191"/>
      <c r="O49" s="42" t="str">
        <f>IF($L$31="Metric",AH49,AS49)</f>
        <v>⁰F</v>
      </c>
      <c r="P49" s="7"/>
      <c r="Q49" s="7"/>
      <c r="AB49" s="64"/>
      <c r="AC49" s="53"/>
      <c r="AD49" s="60" t="s">
        <v>91</v>
      </c>
      <c r="AE49" s="154" t="e">
        <f>IF($L$31="Metric",L49,(5/9)*(L49-32))</f>
        <v>#VALUE!</v>
      </c>
      <c r="AF49" s="155"/>
      <c r="AG49" s="156"/>
      <c r="AH49" s="52" t="s">
        <v>97</v>
      </c>
      <c r="AI49" s="51"/>
      <c r="AJ49" s="51"/>
      <c r="AK49" s="53"/>
      <c r="AL49" s="63"/>
      <c r="AM49" s="64"/>
      <c r="AN49" s="53"/>
      <c r="AO49" s="60" t="s">
        <v>91</v>
      </c>
      <c r="AP49" s="154">
        <f>IF($L$31="English",L49,32+9/5*L49)</f>
      </c>
      <c r="AQ49" s="155"/>
      <c r="AR49" s="156"/>
      <c r="AS49" s="52" t="s">
        <v>105</v>
      </c>
      <c r="AT49" s="51"/>
      <c r="AU49" s="51"/>
      <c r="AV49" s="53"/>
      <c r="AW49" s="63"/>
    </row>
    <row r="50" spans="1:49" ht="6" customHeight="1">
      <c r="A50">
        <v>1</v>
      </c>
      <c r="B50">
        <v>1</v>
      </c>
      <c r="C50">
        <v>1</v>
      </c>
      <c r="D50">
        <v>1</v>
      </c>
      <c r="E50">
        <v>1</v>
      </c>
      <c r="F50">
        <v>1</v>
      </c>
      <c r="G50">
        <v>1</v>
      </c>
      <c r="H50">
        <v>1</v>
      </c>
      <c r="K50" s="10"/>
      <c r="L50" s="7"/>
      <c r="M50" s="7"/>
      <c r="N50" s="7"/>
      <c r="AB50" s="62"/>
      <c r="AC50" s="53"/>
      <c r="AD50" s="65"/>
      <c r="AE50" s="51"/>
      <c r="AF50" s="51"/>
      <c r="AG50" s="51"/>
      <c r="AH50" s="53"/>
      <c r="AI50" s="53"/>
      <c r="AJ50" s="53"/>
      <c r="AK50" s="53"/>
      <c r="AL50" s="63"/>
      <c r="AM50" s="62"/>
      <c r="AN50" s="53"/>
      <c r="AO50" s="65"/>
      <c r="AP50" s="51"/>
      <c r="AQ50" s="51"/>
      <c r="AR50" s="51"/>
      <c r="AS50" s="53"/>
      <c r="AT50" s="53"/>
      <c r="AU50" s="53"/>
      <c r="AV50" s="53"/>
      <c r="AW50" s="63"/>
    </row>
    <row r="51" spans="1:49" ht="12.75" customHeight="1">
      <c r="A51">
        <v>1</v>
      </c>
      <c r="B51">
        <v>1</v>
      </c>
      <c r="C51">
        <v>1</v>
      </c>
      <c r="D51">
        <v>1</v>
      </c>
      <c r="E51">
        <v>1</v>
      </c>
      <c r="F51">
        <v>1</v>
      </c>
      <c r="G51">
        <v>1</v>
      </c>
      <c r="H51">
        <v>1</v>
      </c>
      <c r="I51" s="1" t="s">
        <v>115</v>
      </c>
      <c r="J51" s="1"/>
      <c r="K51" s="1"/>
      <c r="AB51" s="64" t="s">
        <v>0</v>
      </c>
      <c r="AC51" s="66"/>
      <c r="AD51" s="66"/>
      <c r="AE51" s="53"/>
      <c r="AF51" s="53"/>
      <c r="AG51" s="53"/>
      <c r="AH51" s="53"/>
      <c r="AI51" s="53"/>
      <c r="AJ51" s="53"/>
      <c r="AK51" s="53"/>
      <c r="AL51" s="63"/>
      <c r="AM51" s="64" t="s">
        <v>0</v>
      </c>
      <c r="AN51" s="66"/>
      <c r="AO51" s="66"/>
      <c r="AP51" s="53"/>
      <c r="AQ51" s="53"/>
      <c r="AR51" s="53"/>
      <c r="AS51" s="53"/>
      <c r="AT51" s="53"/>
      <c r="AU51" s="53"/>
      <c r="AV51" s="53"/>
      <c r="AW51" s="63"/>
    </row>
    <row r="52" spans="1:49" ht="3" customHeight="1">
      <c r="A52">
        <v>1</v>
      </c>
      <c r="B52">
        <v>1</v>
      </c>
      <c r="C52">
        <v>1</v>
      </c>
      <c r="D52">
        <v>1</v>
      </c>
      <c r="E52">
        <v>1</v>
      </c>
      <c r="F52">
        <v>1</v>
      </c>
      <c r="G52">
        <v>1</v>
      </c>
      <c r="H52">
        <v>1</v>
      </c>
      <c r="I52" s="1"/>
      <c r="J52" s="1"/>
      <c r="K52" s="1"/>
      <c r="AB52" s="64"/>
      <c r="AC52" s="66"/>
      <c r="AD52" s="66"/>
      <c r="AE52" s="53"/>
      <c r="AF52" s="53"/>
      <c r="AG52" s="53"/>
      <c r="AH52" s="53"/>
      <c r="AI52" s="53"/>
      <c r="AJ52" s="53"/>
      <c r="AK52" s="53"/>
      <c r="AL52" s="63"/>
      <c r="AM52" s="64"/>
      <c r="AN52" s="66"/>
      <c r="AO52" s="66"/>
      <c r="AP52" s="53"/>
      <c r="AQ52" s="53"/>
      <c r="AR52" s="53"/>
      <c r="AS52" s="53"/>
      <c r="AT52" s="53"/>
      <c r="AU52" s="53"/>
      <c r="AV52" s="53"/>
      <c r="AW52" s="63"/>
    </row>
    <row r="53" spans="1:49" ht="12.75" customHeight="1">
      <c r="A53">
        <v>1</v>
      </c>
      <c r="B53">
        <v>1</v>
      </c>
      <c r="C53">
        <v>1</v>
      </c>
      <c r="D53">
        <v>1</v>
      </c>
      <c r="E53">
        <v>1</v>
      </c>
      <c r="F53" s="8">
        <v>0</v>
      </c>
      <c r="G53">
        <v>1</v>
      </c>
      <c r="H53">
        <v>1</v>
      </c>
      <c r="K53" s="8" t="s">
        <v>116</v>
      </c>
      <c r="L53" t="s">
        <v>15</v>
      </c>
      <c r="M53" s="121">
        <f>IF('Sheet 1'!M53="","",'Sheet 1'!M53)</f>
      </c>
      <c r="N53" t="str">
        <f>IF($L$31="Metric",AG53,AR53)</f>
        <v>lb</v>
      </c>
      <c r="O53" s="2"/>
      <c r="AB53" s="62"/>
      <c r="AC53" s="53"/>
      <c r="AD53" s="53" t="s">
        <v>1</v>
      </c>
      <c r="AE53" s="53" t="s">
        <v>15</v>
      </c>
      <c r="AF53" s="88" t="e">
        <f>IF($L$31="Metric",M53,M53*0.453592)</f>
        <v>#VALUE!</v>
      </c>
      <c r="AG53" s="53" t="s">
        <v>98</v>
      </c>
      <c r="AH53" s="53"/>
      <c r="AI53" s="53"/>
      <c r="AJ53" s="53"/>
      <c r="AK53" s="53"/>
      <c r="AL53" s="63"/>
      <c r="AM53" s="62"/>
      <c r="AN53" s="53"/>
      <c r="AO53" s="53" t="s">
        <v>1</v>
      </c>
      <c r="AP53" s="53" t="s">
        <v>15</v>
      </c>
      <c r="AQ53" s="88">
        <f>IF($L$31="English",M53,M53*2.20462)</f>
      </c>
      <c r="AR53" s="53" t="s">
        <v>106</v>
      </c>
      <c r="AS53" s="53"/>
      <c r="AT53" s="53"/>
      <c r="AU53" s="53"/>
      <c r="AV53" s="53"/>
      <c r="AW53" s="63"/>
    </row>
    <row r="54" spans="1:49" ht="3" customHeight="1">
      <c r="A54">
        <v>1</v>
      </c>
      <c r="B54">
        <v>1</v>
      </c>
      <c r="C54">
        <v>1</v>
      </c>
      <c r="D54">
        <v>1</v>
      </c>
      <c r="E54">
        <v>1</v>
      </c>
      <c r="F54">
        <v>0</v>
      </c>
      <c r="G54">
        <v>1</v>
      </c>
      <c r="H54">
        <v>1</v>
      </c>
      <c r="AB54" s="62"/>
      <c r="AC54" s="53"/>
      <c r="AD54" s="53"/>
      <c r="AE54" s="53"/>
      <c r="AF54" s="53"/>
      <c r="AG54" s="53"/>
      <c r="AH54" s="53"/>
      <c r="AI54" s="53"/>
      <c r="AJ54" s="53"/>
      <c r="AK54" s="53"/>
      <c r="AL54" s="63"/>
      <c r="AM54" s="62"/>
      <c r="AN54" s="53"/>
      <c r="AO54" s="53"/>
      <c r="AP54" s="53"/>
      <c r="AQ54" s="54"/>
      <c r="AR54" s="53"/>
      <c r="AS54" s="53"/>
      <c r="AT54" s="53"/>
      <c r="AU54" s="53"/>
      <c r="AV54" s="53"/>
      <c r="AW54" s="63"/>
    </row>
    <row r="55" spans="1:49" ht="15.75" customHeight="1">
      <c r="A55">
        <v>1</v>
      </c>
      <c r="B55">
        <v>1</v>
      </c>
      <c r="C55">
        <v>1</v>
      </c>
      <c r="D55">
        <v>1</v>
      </c>
      <c r="E55">
        <v>1</v>
      </c>
      <c r="F55">
        <v>0</v>
      </c>
      <c r="G55">
        <v>1</v>
      </c>
      <c r="H55">
        <v>1</v>
      </c>
      <c r="K55" s="8" t="s">
        <v>117</v>
      </c>
      <c r="L55" t="s">
        <v>16</v>
      </c>
      <c r="M55" s="121">
        <f>IF('Sheet 1'!M55="","",'Sheet 1'!M55)</f>
      </c>
      <c r="N55" t="str">
        <f>IF($L$31="Metric",AG55,AR55)</f>
        <v>lb</v>
      </c>
      <c r="O55" s="3"/>
      <c r="P55" s="3"/>
      <c r="Q55" s="3"/>
      <c r="R55" s="3"/>
      <c r="AB55" s="62"/>
      <c r="AC55" s="53"/>
      <c r="AD55" s="53" t="s">
        <v>2</v>
      </c>
      <c r="AE55" s="53" t="s">
        <v>16</v>
      </c>
      <c r="AF55" s="88" t="e">
        <f>IF($L$31="Metric",M55,M55*0.453592)</f>
        <v>#VALUE!</v>
      </c>
      <c r="AG55" s="53" t="s">
        <v>98</v>
      </c>
      <c r="AH55" s="51"/>
      <c r="AI55" s="51"/>
      <c r="AJ55" s="51"/>
      <c r="AK55" s="51"/>
      <c r="AL55" s="63"/>
      <c r="AM55" s="62"/>
      <c r="AN55" s="53"/>
      <c r="AO55" s="53" t="s">
        <v>2</v>
      </c>
      <c r="AP55" s="53" t="s">
        <v>16</v>
      </c>
      <c r="AQ55" s="88">
        <f>IF($L$31="English",M55,M55*2.20462)</f>
      </c>
      <c r="AR55" s="53" t="s">
        <v>106</v>
      </c>
      <c r="AS55" s="51"/>
      <c r="AT55" s="51"/>
      <c r="AU55" s="51"/>
      <c r="AV55" s="51"/>
      <c r="AW55" s="63"/>
    </row>
    <row r="56" spans="1:49" ht="3" customHeight="1">
      <c r="A56">
        <v>1</v>
      </c>
      <c r="B56">
        <v>1</v>
      </c>
      <c r="C56">
        <v>1</v>
      </c>
      <c r="D56">
        <v>1</v>
      </c>
      <c r="E56">
        <v>1</v>
      </c>
      <c r="F56">
        <v>0</v>
      </c>
      <c r="G56">
        <v>1</v>
      </c>
      <c r="H56">
        <v>1</v>
      </c>
      <c r="M56" s="4"/>
      <c r="AB56" s="62"/>
      <c r="AC56" s="53"/>
      <c r="AD56" s="53"/>
      <c r="AE56" s="53"/>
      <c r="AF56" s="53"/>
      <c r="AG56" s="53"/>
      <c r="AH56" s="53"/>
      <c r="AI56" s="53"/>
      <c r="AJ56" s="53"/>
      <c r="AK56" s="53"/>
      <c r="AL56" s="63"/>
      <c r="AM56" s="62"/>
      <c r="AN56" s="53"/>
      <c r="AO56" s="53"/>
      <c r="AP56" s="53"/>
      <c r="AQ56" s="53"/>
      <c r="AR56" s="53"/>
      <c r="AS56" s="53"/>
      <c r="AT56" s="53"/>
      <c r="AU56" s="53"/>
      <c r="AV56" s="53"/>
      <c r="AW56" s="63"/>
    </row>
    <row r="57" spans="1:49" ht="14.25" customHeight="1">
      <c r="A57">
        <v>0</v>
      </c>
      <c r="B57">
        <v>0</v>
      </c>
      <c r="C57">
        <v>1</v>
      </c>
      <c r="D57">
        <v>1</v>
      </c>
      <c r="E57">
        <v>0</v>
      </c>
      <c r="F57">
        <v>0</v>
      </c>
      <c r="G57">
        <v>1</v>
      </c>
      <c r="H57">
        <v>1</v>
      </c>
      <c r="K57" t="s">
        <v>3</v>
      </c>
      <c r="L57" t="s">
        <v>17</v>
      </c>
      <c r="M57" s="112"/>
      <c r="N57" t="s">
        <v>4</v>
      </c>
      <c r="P57" s="118"/>
      <c r="Q57" s="118"/>
      <c r="R57" s="118"/>
      <c r="S57" s="118"/>
      <c r="T57" s="118"/>
      <c r="AB57" s="62"/>
      <c r="AC57" s="53"/>
      <c r="AD57" s="51"/>
      <c r="AE57" s="51"/>
      <c r="AF57" s="51"/>
      <c r="AG57" s="51"/>
      <c r="AH57" s="51"/>
      <c r="AI57" s="51"/>
      <c r="AJ57" s="51"/>
      <c r="AK57" s="51"/>
      <c r="AL57" s="67"/>
      <c r="AM57" s="62"/>
      <c r="AN57" s="53"/>
      <c r="AO57" s="51"/>
      <c r="AP57" s="51"/>
      <c r="AQ57" s="51"/>
      <c r="AR57" s="51"/>
      <c r="AS57" s="51"/>
      <c r="AT57" s="51"/>
      <c r="AU57" s="51"/>
      <c r="AV57" s="51"/>
      <c r="AW57" s="67"/>
    </row>
    <row r="58" spans="1:49" ht="14.25" customHeight="1">
      <c r="A58">
        <v>0</v>
      </c>
      <c r="B58">
        <v>0</v>
      </c>
      <c r="C58">
        <v>1</v>
      </c>
      <c r="D58">
        <v>1</v>
      </c>
      <c r="E58">
        <v>0</v>
      </c>
      <c r="F58">
        <v>0</v>
      </c>
      <c r="G58">
        <v>1</v>
      </c>
      <c r="H58">
        <v>1</v>
      </c>
      <c r="M58" s="4"/>
      <c r="P58" s="118"/>
      <c r="Q58" s="118"/>
      <c r="R58" s="118"/>
      <c r="S58" s="118"/>
      <c r="T58" s="118"/>
      <c r="AB58" s="62"/>
      <c r="AC58" s="53"/>
      <c r="AD58" s="53"/>
      <c r="AE58" s="53"/>
      <c r="AF58" s="53"/>
      <c r="AG58" s="53"/>
      <c r="AH58" s="51"/>
      <c r="AI58" s="68"/>
      <c r="AJ58" s="69"/>
      <c r="AK58" s="69"/>
      <c r="AL58" s="70"/>
      <c r="AM58" s="62"/>
      <c r="AN58" s="53"/>
      <c r="AO58" s="53"/>
      <c r="AP58" s="53"/>
      <c r="AQ58" s="53"/>
      <c r="AR58" s="53"/>
      <c r="AS58" s="51"/>
      <c r="AT58" s="68"/>
      <c r="AU58" s="69"/>
      <c r="AV58" s="69"/>
      <c r="AW58" s="70"/>
    </row>
    <row r="59" spans="1:49" ht="14.25" customHeight="1">
      <c r="A59">
        <v>0</v>
      </c>
      <c r="B59">
        <v>1</v>
      </c>
      <c r="C59">
        <v>0</v>
      </c>
      <c r="D59">
        <v>0</v>
      </c>
      <c r="E59">
        <v>0</v>
      </c>
      <c r="F59">
        <v>0</v>
      </c>
      <c r="G59" s="108">
        <v>0</v>
      </c>
      <c r="H59">
        <v>1</v>
      </c>
      <c r="K59" t="s">
        <v>48</v>
      </c>
      <c r="M59" s="112"/>
      <c r="N59" s="8" t="str">
        <f>IF($L$31="Metric",AG59,AR59)</f>
        <v>lbm-ft²</v>
      </c>
      <c r="O59" s="3"/>
      <c r="P59" s="24"/>
      <c r="Q59" s="25"/>
      <c r="R59" s="25"/>
      <c r="S59" s="25"/>
      <c r="AB59" s="62"/>
      <c r="AC59" s="53"/>
      <c r="AD59" s="53" t="s">
        <v>48</v>
      </c>
      <c r="AE59" s="53"/>
      <c r="AF59" s="84">
        <f>IF($L$31="Metric",M59,M59*0.0421401101)</f>
        <v>0</v>
      </c>
      <c r="AG59" s="61" t="s">
        <v>49</v>
      </c>
      <c r="AH59" s="51"/>
      <c r="AI59" s="68"/>
      <c r="AJ59" s="69"/>
      <c r="AK59" s="69"/>
      <c r="AL59" s="70"/>
      <c r="AM59" s="62"/>
      <c r="AN59" s="53"/>
      <c r="AO59" s="53" t="s">
        <v>48</v>
      </c>
      <c r="AP59" s="53"/>
      <c r="AQ59" s="84">
        <f>IF($L$31="English",M59,M59*23.7303604)</f>
        <v>0</v>
      </c>
      <c r="AR59" s="61" t="s">
        <v>109</v>
      </c>
      <c r="AS59" s="51"/>
      <c r="AT59" s="68"/>
      <c r="AU59" s="69"/>
      <c r="AV59" s="69"/>
      <c r="AW59" s="70"/>
    </row>
    <row r="60" spans="1:49" ht="12.75" customHeight="1">
      <c r="A60">
        <v>0</v>
      </c>
      <c r="B60">
        <v>1</v>
      </c>
      <c r="C60">
        <v>0</v>
      </c>
      <c r="D60">
        <v>0</v>
      </c>
      <c r="E60">
        <v>0</v>
      </c>
      <c r="F60">
        <v>0</v>
      </c>
      <c r="G60">
        <v>0</v>
      </c>
      <c r="H60">
        <v>1</v>
      </c>
      <c r="M60" s="4"/>
      <c r="O60" s="3"/>
      <c r="P60" s="22"/>
      <c r="Q60" s="3"/>
      <c r="R60" s="3"/>
      <c r="S60" s="3"/>
      <c r="AB60" s="62"/>
      <c r="AC60" s="53"/>
      <c r="AD60" s="53"/>
      <c r="AE60" s="53"/>
      <c r="AF60" s="53"/>
      <c r="AG60" s="53"/>
      <c r="AH60" s="51"/>
      <c r="AI60" s="59"/>
      <c r="AJ60" s="51"/>
      <c r="AK60" s="51"/>
      <c r="AL60" s="67"/>
      <c r="AM60" s="62"/>
      <c r="AN60" s="53"/>
      <c r="AO60" s="53"/>
      <c r="AP60" s="53"/>
      <c r="AQ60" s="53"/>
      <c r="AR60" s="53"/>
      <c r="AS60" s="51"/>
      <c r="AT60" s="59"/>
      <c r="AU60" s="51"/>
      <c r="AV60" s="51"/>
      <c r="AW60" s="67"/>
    </row>
    <row r="61" spans="1:49" ht="3" customHeight="1">
      <c r="A61">
        <v>1</v>
      </c>
      <c r="B61">
        <v>1</v>
      </c>
      <c r="C61">
        <v>1</v>
      </c>
      <c r="D61">
        <v>1</v>
      </c>
      <c r="E61">
        <v>1</v>
      </c>
      <c r="F61">
        <v>0</v>
      </c>
      <c r="G61">
        <v>1</v>
      </c>
      <c r="H61">
        <v>1</v>
      </c>
      <c r="M61" s="4"/>
      <c r="AB61" s="62"/>
      <c r="AC61" s="53"/>
      <c r="AD61" s="53"/>
      <c r="AE61" s="53"/>
      <c r="AF61" s="53"/>
      <c r="AG61" s="53"/>
      <c r="AH61" s="53"/>
      <c r="AI61" s="53"/>
      <c r="AJ61" s="53"/>
      <c r="AK61" s="53"/>
      <c r="AL61" s="63"/>
      <c r="AM61" s="62"/>
      <c r="AN61" s="53"/>
      <c r="AO61" s="53"/>
      <c r="AP61" s="53"/>
      <c r="AQ61" s="53"/>
      <c r="AR61" s="53"/>
      <c r="AS61" s="53"/>
      <c r="AT61" s="53"/>
      <c r="AU61" s="53"/>
      <c r="AV61" s="53"/>
      <c r="AW61" s="63"/>
    </row>
    <row r="62" spans="1:49" ht="12.75" customHeight="1">
      <c r="A62">
        <v>1</v>
      </c>
      <c r="B62">
        <v>1</v>
      </c>
      <c r="C62">
        <v>1</v>
      </c>
      <c r="D62">
        <v>1</v>
      </c>
      <c r="E62">
        <v>1</v>
      </c>
      <c r="F62">
        <v>1</v>
      </c>
      <c r="G62">
        <v>1</v>
      </c>
      <c r="H62">
        <v>1</v>
      </c>
      <c r="K62" t="s">
        <v>5</v>
      </c>
      <c r="L62" t="s">
        <v>19</v>
      </c>
      <c r="M62" s="124">
        <f>IF('Sheet 1'!M62="","",'Sheet 1'!M62)</f>
      </c>
      <c r="N62" t="s">
        <v>6</v>
      </c>
      <c r="O62" s="3"/>
      <c r="P62" s="103"/>
      <c r="Q62" s="3"/>
      <c r="R62" s="3"/>
      <c r="S62" s="3"/>
      <c r="AB62" s="62"/>
      <c r="AC62" s="53"/>
      <c r="AD62" s="53"/>
      <c r="AE62" s="53"/>
      <c r="AF62" s="55"/>
      <c r="AG62" s="53"/>
      <c r="AH62" s="51"/>
      <c r="AI62" s="51"/>
      <c r="AJ62" s="51"/>
      <c r="AK62" s="51"/>
      <c r="AL62" s="67"/>
      <c r="AM62" s="62"/>
      <c r="AN62" s="53"/>
      <c r="AO62" s="53"/>
      <c r="AP62" s="53"/>
      <c r="AQ62" s="55"/>
      <c r="AR62" s="53"/>
      <c r="AS62" s="51"/>
      <c r="AT62" s="51"/>
      <c r="AU62" s="51"/>
      <c r="AV62" s="51"/>
      <c r="AW62" s="67"/>
    </row>
    <row r="63" spans="1:49" ht="3" customHeight="1">
      <c r="A63">
        <v>1</v>
      </c>
      <c r="B63">
        <v>1</v>
      </c>
      <c r="C63">
        <v>1</v>
      </c>
      <c r="D63">
        <v>1</v>
      </c>
      <c r="E63">
        <v>1</v>
      </c>
      <c r="F63">
        <v>1</v>
      </c>
      <c r="G63">
        <v>1</v>
      </c>
      <c r="H63">
        <v>1</v>
      </c>
      <c r="P63" s="6"/>
      <c r="Q63" s="6"/>
      <c r="R63" s="6"/>
      <c r="AB63" s="62"/>
      <c r="AC63" s="53"/>
      <c r="AD63" s="53"/>
      <c r="AE63" s="53"/>
      <c r="AF63" s="53"/>
      <c r="AG63" s="53"/>
      <c r="AH63" s="53"/>
      <c r="AI63" s="71"/>
      <c r="AJ63" s="71"/>
      <c r="AK63" s="71"/>
      <c r="AL63" s="63"/>
      <c r="AM63" s="62"/>
      <c r="AN63" s="53"/>
      <c r="AO63" s="53"/>
      <c r="AP63" s="53"/>
      <c r="AQ63" s="53"/>
      <c r="AR63" s="53"/>
      <c r="AS63" s="53"/>
      <c r="AT63" s="71"/>
      <c r="AU63" s="71"/>
      <c r="AV63" s="71"/>
      <c r="AW63" s="63"/>
    </row>
    <row r="64" spans="1:49" ht="12.75" customHeight="1">
      <c r="A64">
        <v>1</v>
      </c>
      <c r="B64">
        <v>1</v>
      </c>
      <c r="C64">
        <v>1</v>
      </c>
      <c r="D64">
        <v>1</v>
      </c>
      <c r="E64">
        <v>1</v>
      </c>
      <c r="F64">
        <v>1</v>
      </c>
      <c r="G64">
        <v>1</v>
      </c>
      <c r="H64">
        <v>1</v>
      </c>
      <c r="M64" s="4"/>
      <c r="P64" s="6"/>
      <c r="Q64" s="6"/>
      <c r="R64" s="6"/>
      <c r="AB64" s="62"/>
      <c r="AC64" s="53"/>
      <c r="AD64" s="53"/>
      <c r="AE64" s="53"/>
      <c r="AF64" s="53"/>
      <c r="AG64" s="53"/>
      <c r="AH64" s="53"/>
      <c r="AI64" s="71"/>
      <c r="AJ64" s="71"/>
      <c r="AK64" s="71"/>
      <c r="AL64" s="63"/>
      <c r="AM64" s="62"/>
      <c r="AN64" s="53"/>
      <c r="AO64" s="53"/>
      <c r="AP64" s="53"/>
      <c r="AQ64" s="53"/>
      <c r="AR64" s="53"/>
      <c r="AS64" s="53"/>
      <c r="AT64" s="71"/>
      <c r="AU64" s="71"/>
      <c r="AV64" s="71"/>
      <c r="AW64" s="63"/>
    </row>
    <row r="65" spans="1:49" ht="3" customHeight="1">
      <c r="A65">
        <v>1</v>
      </c>
      <c r="B65">
        <v>1</v>
      </c>
      <c r="C65">
        <v>1</v>
      </c>
      <c r="D65">
        <v>1</v>
      </c>
      <c r="E65">
        <v>1</v>
      </c>
      <c r="F65">
        <v>1</v>
      </c>
      <c r="G65">
        <v>1</v>
      </c>
      <c r="H65">
        <v>1</v>
      </c>
      <c r="M65" s="4"/>
      <c r="P65" s="6"/>
      <c r="Q65" s="6"/>
      <c r="R65" s="6"/>
      <c r="AB65" s="62"/>
      <c r="AC65" s="53"/>
      <c r="AD65" s="53"/>
      <c r="AE65" s="53"/>
      <c r="AF65" s="53"/>
      <c r="AG65" s="53"/>
      <c r="AH65" s="53"/>
      <c r="AI65" s="71"/>
      <c r="AJ65" s="71"/>
      <c r="AK65" s="71"/>
      <c r="AL65" s="63"/>
      <c r="AM65" s="62"/>
      <c r="AN65" s="53"/>
      <c r="AO65" s="53"/>
      <c r="AP65" s="53"/>
      <c r="AQ65" s="53"/>
      <c r="AR65" s="53"/>
      <c r="AS65" s="53"/>
      <c r="AT65" s="71"/>
      <c r="AU65" s="71"/>
      <c r="AV65" s="71"/>
      <c r="AW65" s="63"/>
    </row>
    <row r="66" spans="1:49" ht="12.75" customHeight="1">
      <c r="A66">
        <v>1</v>
      </c>
      <c r="B66">
        <v>1</v>
      </c>
      <c r="C66">
        <v>1</v>
      </c>
      <c r="D66">
        <v>1</v>
      </c>
      <c r="E66">
        <v>1</v>
      </c>
      <c r="F66">
        <v>0</v>
      </c>
      <c r="G66">
        <v>1</v>
      </c>
      <c r="H66">
        <v>1</v>
      </c>
      <c r="K66" s="1" t="s">
        <v>118</v>
      </c>
      <c r="M66" s="4"/>
      <c r="P66" s="6"/>
      <c r="Q66" s="6"/>
      <c r="R66" s="6"/>
      <c r="AB66" s="62"/>
      <c r="AC66" s="53"/>
      <c r="AD66" s="66" t="s">
        <v>118</v>
      </c>
      <c r="AE66" s="53"/>
      <c r="AF66" s="53"/>
      <c r="AG66" s="53"/>
      <c r="AH66" s="53"/>
      <c r="AI66" s="71"/>
      <c r="AJ66" s="71"/>
      <c r="AK66" s="71"/>
      <c r="AL66" s="63"/>
      <c r="AM66" s="62"/>
      <c r="AN66" s="53"/>
      <c r="AO66" s="66" t="s">
        <v>118</v>
      </c>
      <c r="AP66" s="53"/>
      <c r="AQ66" s="53"/>
      <c r="AR66" s="53"/>
      <c r="AS66" s="53"/>
      <c r="AT66" s="71"/>
      <c r="AU66" s="71"/>
      <c r="AV66" s="71"/>
      <c r="AW66" s="63"/>
    </row>
    <row r="67" spans="1:49" ht="3" customHeight="1">
      <c r="A67">
        <v>1</v>
      </c>
      <c r="B67">
        <v>1</v>
      </c>
      <c r="C67">
        <v>1</v>
      </c>
      <c r="D67">
        <v>1</v>
      </c>
      <c r="E67">
        <v>1</v>
      </c>
      <c r="F67">
        <v>0</v>
      </c>
      <c r="G67">
        <v>1</v>
      </c>
      <c r="H67">
        <v>1</v>
      </c>
      <c r="M67" s="4"/>
      <c r="P67" s="6"/>
      <c r="Q67" s="6"/>
      <c r="R67" s="6"/>
      <c r="AB67" s="62"/>
      <c r="AC67" s="53"/>
      <c r="AD67" s="53"/>
      <c r="AE67" s="53"/>
      <c r="AF67" s="53"/>
      <c r="AG67" s="53"/>
      <c r="AH67" s="53"/>
      <c r="AI67" s="71"/>
      <c r="AJ67" s="71"/>
      <c r="AK67" s="71"/>
      <c r="AL67" s="63"/>
      <c r="AM67" s="62"/>
      <c r="AN67" s="53"/>
      <c r="AO67" s="53"/>
      <c r="AP67" s="53"/>
      <c r="AQ67" s="53"/>
      <c r="AR67" s="53"/>
      <c r="AS67" s="53"/>
      <c r="AT67" s="71"/>
      <c r="AU67" s="71"/>
      <c r="AV67" s="71"/>
      <c r="AW67" s="63"/>
    </row>
    <row r="68" spans="1:49" ht="12.75" customHeight="1">
      <c r="A68">
        <v>1</v>
      </c>
      <c r="B68">
        <v>1</v>
      </c>
      <c r="C68">
        <v>1</v>
      </c>
      <c r="D68">
        <v>1</v>
      </c>
      <c r="E68">
        <v>1</v>
      </c>
      <c r="F68">
        <v>0</v>
      </c>
      <c r="G68">
        <v>1</v>
      </c>
      <c r="H68">
        <v>1</v>
      </c>
      <c r="K68" s="8" t="s">
        <v>128</v>
      </c>
      <c r="M68" s="112"/>
      <c r="P68" s="6"/>
      <c r="Q68" s="6"/>
      <c r="R68" s="6"/>
      <c r="AB68" s="62"/>
      <c r="AC68" s="53"/>
      <c r="AD68" s="53"/>
      <c r="AE68" s="53"/>
      <c r="AF68" s="53"/>
      <c r="AG68" s="53"/>
      <c r="AH68" s="53"/>
      <c r="AI68" s="71"/>
      <c r="AJ68" s="71"/>
      <c r="AK68" s="71"/>
      <c r="AL68" s="63"/>
      <c r="AM68" s="62"/>
      <c r="AN68" s="53"/>
      <c r="AO68" s="53"/>
      <c r="AP68" s="53"/>
      <c r="AQ68" s="53"/>
      <c r="AR68" s="53"/>
      <c r="AS68" s="53"/>
      <c r="AT68" s="71"/>
      <c r="AU68" s="71"/>
      <c r="AV68" s="71"/>
      <c r="AW68" s="63"/>
    </row>
    <row r="69" spans="1:49" ht="3" customHeight="1">
      <c r="A69">
        <v>1</v>
      </c>
      <c r="B69">
        <v>1</v>
      </c>
      <c r="C69">
        <v>1</v>
      </c>
      <c r="D69">
        <v>1</v>
      </c>
      <c r="E69">
        <v>1</v>
      </c>
      <c r="F69">
        <v>0</v>
      </c>
      <c r="G69">
        <v>1</v>
      </c>
      <c r="H69">
        <v>1</v>
      </c>
      <c r="M69" s="4"/>
      <c r="P69" s="6"/>
      <c r="Q69" s="6"/>
      <c r="R69" s="6"/>
      <c r="AB69" s="62"/>
      <c r="AC69" s="53"/>
      <c r="AD69" s="53"/>
      <c r="AE69" s="53"/>
      <c r="AF69" s="53"/>
      <c r="AG69" s="53"/>
      <c r="AH69" s="53"/>
      <c r="AI69" s="71"/>
      <c r="AJ69" s="71"/>
      <c r="AK69" s="71"/>
      <c r="AL69" s="63"/>
      <c r="AM69" s="62"/>
      <c r="AN69" s="53"/>
      <c r="AO69" s="53"/>
      <c r="AP69" s="53"/>
      <c r="AQ69" s="53"/>
      <c r="AR69" s="53"/>
      <c r="AS69" s="53"/>
      <c r="AT69" s="71"/>
      <c r="AU69" s="71"/>
      <c r="AV69" s="71"/>
      <c r="AW69" s="63"/>
    </row>
    <row r="70" spans="1:49" ht="12.75" customHeight="1">
      <c r="A70">
        <v>1</v>
      </c>
      <c r="B70">
        <v>1</v>
      </c>
      <c r="C70">
        <v>0</v>
      </c>
      <c r="D70">
        <v>0</v>
      </c>
      <c r="E70">
        <v>1</v>
      </c>
      <c r="F70">
        <v>0</v>
      </c>
      <c r="G70">
        <v>0</v>
      </c>
      <c r="H70">
        <v>1</v>
      </c>
      <c r="K70" s="8" t="s">
        <v>150</v>
      </c>
      <c r="M70" s="113"/>
      <c r="N70" t="str">
        <f>IF($L$31="Metric",AG70,AR70)</f>
        <v>psi</v>
      </c>
      <c r="P70" s="119"/>
      <c r="Q70" s="119"/>
      <c r="R70" s="119"/>
      <c r="S70" s="119"/>
      <c r="T70" s="119"/>
      <c r="AB70" s="62"/>
      <c r="AC70" s="53"/>
      <c r="AD70" s="53" t="s">
        <v>150</v>
      </c>
      <c r="AE70" s="53"/>
      <c r="AF70" s="89">
        <f>IF($L$31="Metric",M70,M70*0.0689475729)</f>
        <v>0</v>
      </c>
      <c r="AG70" s="53" t="s">
        <v>99</v>
      </c>
      <c r="AH70" s="71"/>
      <c r="AI70" s="134" t="s">
        <v>7</v>
      </c>
      <c r="AJ70" s="134"/>
      <c r="AK70" s="134"/>
      <c r="AL70" s="135"/>
      <c r="AM70" s="62"/>
      <c r="AN70" s="53"/>
      <c r="AO70" s="53" t="s">
        <v>150</v>
      </c>
      <c r="AP70" s="53"/>
      <c r="AQ70" s="89">
        <f>IF($L$31="English",M70,M70*14.5037738)</f>
        <v>0</v>
      </c>
      <c r="AR70" s="61" t="s">
        <v>107</v>
      </c>
      <c r="AS70" s="71"/>
      <c r="AT70" s="134" t="s">
        <v>7</v>
      </c>
      <c r="AU70" s="134"/>
      <c r="AV70" s="134"/>
      <c r="AW70" s="135"/>
    </row>
    <row r="71" spans="1:49" ht="3" customHeight="1">
      <c r="A71">
        <v>1</v>
      </c>
      <c r="B71">
        <v>1</v>
      </c>
      <c r="C71">
        <v>0</v>
      </c>
      <c r="D71">
        <v>0</v>
      </c>
      <c r="E71">
        <v>1</v>
      </c>
      <c r="F71">
        <v>0</v>
      </c>
      <c r="G71">
        <v>0</v>
      </c>
      <c r="H71">
        <v>1</v>
      </c>
      <c r="Q71" s="6"/>
      <c r="R71" s="6"/>
      <c r="S71" s="6"/>
      <c r="AB71" s="62"/>
      <c r="AC71" s="53"/>
      <c r="AD71" s="53"/>
      <c r="AE71" s="53"/>
      <c r="AF71" s="91"/>
      <c r="AG71" s="53"/>
      <c r="AH71" s="53"/>
      <c r="AI71" s="71"/>
      <c r="AJ71" s="71"/>
      <c r="AK71" s="71"/>
      <c r="AL71" s="63"/>
      <c r="AM71" s="62"/>
      <c r="AN71" s="53"/>
      <c r="AO71" s="53"/>
      <c r="AP71" s="53"/>
      <c r="AQ71" s="91"/>
      <c r="AR71" s="53"/>
      <c r="AS71" s="53"/>
      <c r="AT71" s="71"/>
      <c r="AU71" s="71"/>
      <c r="AV71" s="71"/>
      <c r="AW71" s="63"/>
    </row>
    <row r="72" spans="1:49" ht="12.75" customHeight="1">
      <c r="A72">
        <v>0</v>
      </c>
      <c r="B72">
        <v>0</v>
      </c>
      <c r="C72">
        <v>1</v>
      </c>
      <c r="D72">
        <v>1</v>
      </c>
      <c r="E72">
        <v>0</v>
      </c>
      <c r="F72">
        <v>0</v>
      </c>
      <c r="G72">
        <v>1</v>
      </c>
      <c r="H72">
        <v>1</v>
      </c>
      <c r="K72" s="8" t="s">
        <v>151</v>
      </c>
      <c r="M72" s="113"/>
      <c r="N72" t="str">
        <f>IF($L$31="Metric",AG72,AR72)</f>
        <v>psi</v>
      </c>
      <c r="P72" s="119"/>
      <c r="Q72" s="119"/>
      <c r="R72" s="119"/>
      <c r="S72" s="119"/>
      <c r="T72" s="119"/>
      <c r="AB72" s="62"/>
      <c r="AC72" s="53"/>
      <c r="AD72" s="53" t="s">
        <v>151</v>
      </c>
      <c r="AE72" s="53"/>
      <c r="AF72" s="89">
        <f>IF($L$31="Metric",M72,M72*0.0689475729)</f>
        <v>0</v>
      </c>
      <c r="AG72" s="53" t="s">
        <v>99</v>
      </c>
      <c r="AH72" s="71"/>
      <c r="AI72" s="134" t="s">
        <v>7</v>
      </c>
      <c r="AJ72" s="134"/>
      <c r="AK72" s="134"/>
      <c r="AL72" s="135"/>
      <c r="AM72" s="62"/>
      <c r="AN72" s="53"/>
      <c r="AO72" s="53" t="s">
        <v>151</v>
      </c>
      <c r="AP72" s="53"/>
      <c r="AQ72" s="89">
        <f>IF($L$31="English",M72,M72*14.5037738)</f>
        <v>0</v>
      </c>
      <c r="AR72" s="61" t="s">
        <v>107</v>
      </c>
      <c r="AS72" s="71"/>
      <c r="AT72" s="134" t="s">
        <v>7</v>
      </c>
      <c r="AU72" s="134"/>
      <c r="AV72" s="134"/>
      <c r="AW72" s="135"/>
    </row>
    <row r="73" spans="1:49" ht="3" customHeight="1">
      <c r="A73">
        <v>0</v>
      </c>
      <c r="B73">
        <v>0</v>
      </c>
      <c r="C73">
        <v>1</v>
      </c>
      <c r="D73">
        <v>1</v>
      </c>
      <c r="E73">
        <v>0</v>
      </c>
      <c r="F73">
        <v>0</v>
      </c>
      <c r="G73">
        <v>1</v>
      </c>
      <c r="H73">
        <v>1</v>
      </c>
      <c r="P73" s="6"/>
      <c r="Q73" s="6"/>
      <c r="R73" s="6"/>
      <c r="AB73" s="62"/>
      <c r="AC73" s="53"/>
      <c r="AD73" s="53"/>
      <c r="AE73" s="53"/>
      <c r="AF73" s="91"/>
      <c r="AG73" s="53"/>
      <c r="AH73" s="53"/>
      <c r="AI73" s="71"/>
      <c r="AJ73" s="71"/>
      <c r="AK73" s="71"/>
      <c r="AL73" s="63"/>
      <c r="AM73" s="62"/>
      <c r="AN73" s="53"/>
      <c r="AO73" s="53"/>
      <c r="AP73" s="53"/>
      <c r="AQ73" s="91"/>
      <c r="AR73" s="53"/>
      <c r="AS73" s="53"/>
      <c r="AT73" s="71"/>
      <c r="AU73" s="71"/>
      <c r="AV73" s="71"/>
      <c r="AW73" s="63"/>
    </row>
    <row r="74" spans="1:49" ht="12.75" customHeight="1">
      <c r="A74">
        <v>1</v>
      </c>
      <c r="B74">
        <v>1</v>
      </c>
      <c r="C74">
        <v>0</v>
      </c>
      <c r="D74">
        <v>0</v>
      </c>
      <c r="E74">
        <v>1</v>
      </c>
      <c r="F74">
        <v>0</v>
      </c>
      <c r="G74">
        <v>0</v>
      </c>
      <c r="H74">
        <v>1</v>
      </c>
      <c r="K74" s="8" t="s">
        <v>143</v>
      </c>
      <c r="M74" s="114"/>
      <c r="N74" s="8" t="str">
        <f>IF($L$31="Metric",AG74,AR74)</f>
        <v>in-lb</v>
      </c>
      <c r="O74" s="7"/>
      <c r="P74" s="3"/>
      <c r="Q74" s="7"/>
      <c r="R74" s="3"/>
      <c r="AB74" s="62"/>
      <c r="AC74" s="53"/>
      <c r="AD74" s="61" t="s">
        <v>56</v>
      </c>
      <c r="AE74" s="53"/>
      <c r="AF74" s="87">
        <f>IF($L$31="Metric",M74,M74*0.112984829)</f>
        <v>0</v>
      </c>
      <c r="AG74" s="61" t="s">
        <v>101</v>
      </c>
      <c r="AH74" s="51"/>
      <c r="AI74" s="51"/>
      <c r="AJ74" s="51"/>
      <c r="AK74" s="51"/>
      <c r="AL74" s="63"/>
      <c r="AM74" s="62"/>
      <c r="AN74" s="53"/>
      <c r="AO74" s="61" t="s">
        <v>56</v>
      </c>
      <c r="AP74" s="53"/>
      <c r="AQ74" s="87">
        <f>IF($L$31="English",M74,M74*8.850745792)</f>
        <v>0</v>
      </c>
      <c r="AR74" s="61" t="s">
        <v>52</v>
      </c>
      <c r="AS74" s="51"/>
      <c r="AT74" s="51"/>
      <c r="AU74" s="51"/>
      <c r="AV74" s="51"/>
      <c r="AW74" s="63"/>
    </row>
    <row r="75" spans="1:49" ht="3" customHeight="1">
      <c r="A75">
        <v>1</v>
      </c>
      <c r="B75">
        <v>1</v>
      </c>
      <c r="C75">
        <v>0</v>
      </c>
      <c r="D75">
        <v>0</v>
      </c>
      <c r="E75">
        <v>1</v>
      </c>
      <c r="F75">
        <v>0</v>
      </c>
      <c r="G75">
        <v>0</v>
      </c>
      <c r="H75">
        <v>1</v>
      </c>
      <c r="K75" s="8"/>
      <c r="M75" s="7"/>
      <c r="N75" s="8"/>
      <c r="O75" s="7"/>
      <c r="P75" s="3"/>
      <c r="Q75" s="7"/>
      <c r="R75" s="3"/>
      <c r="AB75" s="62"/>
      <c r="AC75" s="53"/>
      <c r="AD75" s="61"/>
      <c r="AE75" s="53"/>
      <c r="AF75" s="51"/>
      <c r="AG75" s="61"/>
      <c r="AH75" s="51"/>
      <c r="AI75" s="51"/>
      <c r="AJ75" s="51"/>
      <c r="AK75" s="51"/>
      <c r="AL75" s="63"/>
      <c r="AM75" s="62"/>
      <c r="AN75" s="53"/>
      <c r="AO75" s="61"/>
      <c r="AP75" s="53"/>
      <c r="AQ75" s="51"/>
      <c r="AR75" s="61"/>
      <c r="AS75" s="51"/>
      <c r="AT75" s="51"/>
      <c r="AU75" s="51"/>
      <c r="AV75" s="51"/>
      <c r="AW75" s="63"/>
    </row>
    <row r="76" spans="1:49" ht="12.75" customHeight="1">
      <c r="A76">
        <v>0</v>
      </c>
      <c r="B76">
        <v>0</v>
      </c>
      <c r="C76">
        <v>1</v>
      </c>
      <c r="D76">
        <v>1</v>
      </c>
      <c r="E76">
        <v>0</v>
      </c>
      <c r="F76">
        <v>0</v>
      </c>
      <c r="G76">
        <v>1</v>
      </c>
      <c r="H76">
        <v>1</v>
      </c>
      <c r="K76" s="8" t="s">
        <v>144</v>
      </c>
      <c r="M76" s="114"/>
      <c r="N76" s="8" t="str">
        <f>IF($L$31="Metric",AG76,AR76)</f>
        <v>in-lb</v>
      </c>
      <c r="O76" s="7"/>
      <c r="P76" s="3"/>
      <c r="Q76" s="7"/>
      <c r="R76" s="3"/>
      <c r="S76" s="34"/>
      <c r="AB76" s="62"/>
      <c r="AC76" s="53"/>
      <c r="AD76" s="61" t="s">
        <v>57</v>
      </c>
      <c r="AE76" s="53"/>
      <c r="AF76" s="87">
        <f>IF($L$31="Metric",M76,M76*0.112984829)</f>
        <v>0</v>
      </c>
      <c r="AG76" s="61" t="s">
        <v>101</v>
      </c>
      <c r="AH76" s="51"/>
      <c r="AI76" s="51"/>
      <c r="AJ76" s="51"/>
      <c r="AK76" s="51"/>
      <c r="AL76" s="63"/>
      <c r="AM76" s="62"/>
      <c r="AN76" s="53"/>
      <c r="AO76" s="61" t="s">
        <v>57</v>
      </c>
      <c r="AP76" s="53"/>
      <c r="AQ76" s="87">
        <f>IF($L$31="English",M76,M76*8.850745792)</f>
        <v>0</v>
      </c>
      <c r="AR76" s="61" t="s">
        <v>52</v>
      </c>
      <c r="AS76" s="51"/>
      <c r="AT76" s="51"/>
      <c r="AU76" s="51"/>
      <c r="AV76" s="51"/>
      <c r="AW76" s="63"/>
    </row>
    <row r="77" spans="1:49" ht="3" customHeight="1">
      <c r="A77">
        <v>0</v>
      </c>
      <c r="B77">
        <v>0</v>
      </c>
      <c r="C77">
        <v>1</v>
      </c>
      <c r="D77">
        <v>1</v>
      </c>
      <c r="E77">
        <v>0</v>
      </c>
      <c r="F77">
        <v>0</v>
      </c>
      <c r="G77">
        <v>1</v>
      </c>
      <c r="H77">
        <v>1</v>
      </c>
      <c r="K77" s="8"/>
      <c r="M77" s="7"/>
      <c r="N77" s="8"/>
      <c r="O77" s="7"/>
      <c r="P77" s="3"/>
      <c r="Q77" s="7"/>
      <c r="R77" s="3"/>
      <c r="AB77" s="62"/>
      <c r="AC77" s="53"/>
      <c r="AD77" s="61"/>
      <c r="AE77" s="53"/>
      <c r="AF77" s="93"/>
      <c r="AG77" s="61"/>
      <c r="AH77" s="51"/>
      <c r="AI77" s="51"/>
      <c r="AJ77" s="51"/>
      <c r="AK77" s="51"/>
      <c r="AL77" s="63"/>
      <c r="AM77" s="62"/>
      <c r="AN77" s="53"/>
      <c r="AO77" s="61"/>
      <c r="AP77" s="53"/>
      <c r="AQ77" s="93"/>
      <c r="AR77" s="61"/>
      <c r="AS77" s="51"/>
      <c r="AT77" s="51"/>
      <c r="AU77" s="51"/>
      <c r="AV77" s="51"/>
      <c r="AW77" s="63"/>
    </row>
    <row r="78" spans="1:49" ht="12.75" customHeight="1">
      <c r="A78">
        <v>1</v>
      </c>
      <c r="B78">
        <v>1</v>
      </c>
      <c r="C78">
        <v>1</v>
      </c>
      <c r="D78">
        <v>1</v>
      </c>
      <c r="E78">
        <v>1</v>
      </c>
      <c r="F78">
        <v>0</v>
      </c>
      <c r="G78">
        <v>1</v>
      </c>
      <c r="H78">
        <v>1</v>
      </c>
      <c r="K78" s="8" t="s">
        <v>122</v>
      </c>
      <c r="M78" s="121">
        <f>IF('Sheet 1'!M78="","",'Sheet 1'!M78)</f>
      </c>
      <c r="N78" s="8" t="str">
        <f>IF($L$31="Metric",AG78,AR78)</f>
        <v>lb</v>
      </c>
      <c r="P78" s="6"/>
      <c r="Q78" s="6"/>
      <c r="R78" s="6"/>
      <c r="AB78" s="62"/>
      <c r="AC78" s="53"/>
      <c r="AD78" s="61" t="s">
        <v>122</v>
      </c>
      <c r="AE78" s="53"/>
      <c r="AF78" s="56" t="e">
        <f>IF($L$31="Metric",M78,M78*0.453592)</f>
        <v>#VALUE!</v>
      </c>
      <c r="AG78" s="61" t="s">
        <v>98</v>
      </c>
      <c r="AH78" s="53"/>
      <c r="AI78" s="71"/>
      <c r="AJ78" s="71"/>
      <c r="AK78" s="71"/>
      <c r="AL78" s="63"/>
      <c r="AM78" s="62"/>
      <c r="AN78" s="53"/>
      <c r="AO78" s="61" t="s">
        <v>122</v>
      </c>
      <c r="AP78" s="53"/>
      <c r="AQ78" s="56">
        <f>IF($L$31="English",M78,M78*2.20462)</f>
      </c>
      <c r="AR78" s="61" t="s">
        <v>106</v>
      </c>
      <c r="AS78" s="53"/>
      <c r="AT78" s="71"/>
      <c r="AU78" s="71"/>
      <c r="AV78" s="71"/>
      <c r="AW78" s="63"/>
    </row>
    <row r="79" spans="1:49" ht="3" customHeight="1">
      <c r="A79">
        <v>1</v>
      </c>
      <c r="B79">
        <v>1</v>
      </c>
      <c r="C79">
        <v>1</v>
      </c>
      <c r="D79">
        <v>1</v>
      </c>
      <c r="E79">
        <v>1</v>
      </c>
      <c r="F79">
        <v>0</v>
      </c>
      <c r="G79">
        <v>1</v>
      </c>
      <c r="H79">
        <v>1</v>
      </c>
      <c r="M79" s="4"/>
      <c r="P79" s="6"/>
      <c r="Q79" s="6"/>
      <c r="R79" s="6"/>
      <c r="AB79" s="62"/>
      <c r="AC79" s="53"/>
      <c r="AD79" s="53"/>
      <c r="AE79" s="53"/>
      <c r="AF79" s="53"/>
      <c r="AG79" s="53"/>
      <c r="AH79" s="53"/>
      <c r="AI79" s="71"/>
      <c r="AJ79" s="71"/>
      <c r="AK79" s="71"/>
      <c r="AL79" s="63"/>
      <c r="AM79" s="62"/>
      <c r="AN79" s="53"/>
      <c r="AO79" s="53"/>
      <c r="AP79" s="53"/>
      <c r="AQ79" s="53"/>
      <c r="AR79" s="53"/>
      <c r="AS79" s="53"/>
      <c r="AT79" s="71"/>
      <c r="AU79" s="71"/>
      <c r="AV79" s="71"/>
      <c r="AW79" s="63"/>
    </row>
    <row r="80" spans="1:49" ht="12.75" customHeight="1">
      <c r="A80">
        <v>1</v>
      </c>
      <c r="B80">
        <v>1</v>
      </c>
      <c r="C80">
        <v>1</v>
      </c>
      <c r="D80">
        <v>1</v>
      </c>
      <c r="E80">
        <v>1</v>
      </c>
      <c r="F80">
        <v>0</v>
      </c>
      <c r="G80">
        <v>1</v>
      </c>
      <c r="H80">
        <v>1</v>
      </c>
      <c r="K80" s="8" t="s">
        <v>125</v>
      </c>
      <c r="M80" s="121">
        <f>IF('Sheet 1'!M80="","",'Sheet 1'!M80)</f>
      </c>
      <c r="N80" s="8" t="str">
        <f>IF($L$31="Metric",AG80,AR80)</f>
        <v>lb</v>
      </c>
      <c r="P80" s="6"/>
      <c r="Q80" s="6"/>
      <c r="R80" s="6"/>
      <c r="AB80" s="62"/>
      <c r="AC80" s="53"/>
      <c r="AD80" s="61" t="s">
        <v>125</v>
      </c>
      <c r="AE80" s="53"/>
      <c r="AF80" s="56" t="e">
        <f>IF($L$31="Metric",M80,M80*0.453592)</f>
        <v>#VALUE!</v>
      </c>
      <c r="AG80" s="61" t="s">
        <v>98</v>
      </c>
      <c r="AH80" s="53"/>
      <c r="AI80" s="71"/>
      <c r="AJ80" s="71"/>
      <c r="AK80" s="71"/>
      <c r="AL80" s="63"/>
      <c r="AM80" s="62"/>
      <c r="AN80" s="53"/>
      <c r="AO80" s="61" t="s">
        <v>125</v>
      </c>
      <c r="AP80" s="53"/>
      <c r="AQ80" s="56">
        <f>IF($L$31="English",M80,M80*2.20462)</f>
      </c>
      <c r="AR80" s="61" t="s">
        <v>106</v>
      </c>
      <c r="AS80" s="53"/>
      <c r="AT80" s="71"/>
      <c r="AU80" s="71"/>
      <c r="AV80" s="71"/>
      <c r="AW80" s="63"/>
    </row>
    <row r="81" spans="1:49" ht="3" customHeight="1">
      <c r="A81">
        <v>1</v>
      </c>
      <c r="B81">
        <v>1</v>
      </c>
      <c r="C81">
        <v>1</v>
      </c>
      <c r="D81">
        <v>1</v>
      </c>
      <c r="E81">
        <v>1</v>
      </c>
      <c r="F81">
        <v>0</v>
      </c>
      <c r="G81">
        <v>1</v>
      </c>
      <c r="H81">
        <v>1</v>
      </c>
      <c r="M81" s="4"/>
      <c r="AB81" s="62"/>
      <c r="AC81" s="53"/>
      <c r="AD81" s="53"/>
      <c r="AE81" s="53"/>
      <c r="AF81" s="53"/>
      <c r="AG81" s="53"/>
      <c r="AH81" s="53"/>
      <c r="AI81" s="53"/>
      <c r="AJ81" s="53"/>
      <c r="AK81" s="53"/>
      <c r="AL81" s="63"/>
      <c r="AM81" s="62"/>
      <c r="AN81" s="53"/>
      <c r="AO81" s="53"/>
      <c r="AP81" s="53"/>
      <c r="AQ81" s="53"/>
      <c r="AR81" s="53"/>
      <c r="AS81" s="53"/>
      <c r="AT81" s="53"/>
      <c r="AU81" s="53"/>
      <c r="AV81" s="53"/>
      <c r="AW81" s="63"/>
    </row>
    <row r="82" spans="1:49" ht="14.25" customHeight="1">
      <c r="A82">
        <v>1</v>
      </c>
      <c r="B82">
        <v>1</v>
      </c>
      <c r="C82">
        <v>0</v>
      </c>
      <c r="D82">
        <v>0</v>
      </c>
      <c r="E82">
        <v>1</v>
      </c>
      <c r="F82">
        <v>0</v>
      </c>
      <c r="G82">
        <v>0</v>
      </c>
      <c r="H82">
        <v>1</v>
      </c>
      <c r="K82" t="s">
        <v>3</v>
      </c>
      <c r="L82" t="s">
        <v>17</v>
      </c>
      <c r="M82" s="112"/>
      <c r="N82" t="s">
        <v>4</v>
      </c>
      <c r="P82" s="102"/>
      <c r="Q82" s="17"/>
      <c r="R82" s="17"/>
      <c r="S82" s="17"/>
      <c r="T82" s="17"/>
      <c r="V82" s="17"/>
      <c r="AB82" s="62"/>
      <c r="AC82" s="53"/>
      <c r="AD82" s="51"/>
      <c r="AE82" s="51"/>
      <c r="AF82" s="51"/>
      <c r="AG82" s="51"/>
      <c r="AH82" s="51"/>
      <c r="AI82" s="51"/>
      <c r="AJ82" s="51"/>
      <c r="AK82" s="51"/>
      <c r="AL82" s="67"/>
      <c r="AM82" s="62"/>
      <c r="AN82" s="53"/>
      <c r="AO82" s="51"/>
      <c r="AP82" s="51"/>
      <c r="AQ82" s="51"/>
      <c r="AR82" s="51"/>
      <c r="AS82" s="51"/>
      <c r="AT82" s="51"/>
      <c r="AU82" s="51"/>
      <c r="AV82" s="51"/>
      <c r="AW82" s="67"/>
    </row>
    <row r="83" spans="1:49" ht="3" customHeight="1">
      <c r="A83">
        <v>1</v>
      </c>
      <c r="B83">
        <v>1</v>
      </c>
      <c r="C83">
        <v>0</v>
      </c>
      <c r="D83">
        <v>0</v>
      </c>
      <c r="E83">
        <v>1</v>
      </c>
      <c r="F83">
        <v>0</v>
      </c>
      <c r="G83">
        <v>0</v>
      </c>
      <c r="H83">
        <v>1</v>
      </c>
      <c r="M83" s="4"/>
      <c r="P83" s="6"/>
      <c r="Q83" s="6"/>
      <c r="R83" s="6"/>
      <c r="AB83" s="62"/>
      <c r="AC83" s="53"/>
      <c r="AD83" s="53"/>
      <c r="AE83" s="53"/>
      <c r="AF83" s="53"/>
      <c r="AG83" s="53"/>
      <c r="AH83" s="53"/>
      <c r="AI83" s="71"/>
      <c r="AJ83" s="71"/>
      <c r="AK83" s="71"/>
      <c r="AL83" s="63"/>
      <c r="AM83" s="62"/>
      <c r="AN83" s="53"/>
      <c r="AO83" s="53"/>
      <c r="AP83" s="53"/>
      <c r="AQ83" s="53"/>
      <c r="AR83" s="53"/>
      <c r="AS83" s="53"/>
      <c r="AT83" s="71"/>
      <c r="AU83" s="71"/>
      <c r="AV83" s="71"/>
      <c r="AW83" s="63"/>
    </row>
    <row r="84" spans="1:49" ht="12.75" customHeight="1">
      <c r="A84">
        <v>1</v>
      </c>
      <c r="B84">
        <v>1</v>
      </c>
      <c r="C84">
        <v>1</v>
      </c>
      <c r="D84">
        <v>1</v>
      </c>
      <c r="E84">
        <v>1</v>
      </c>
      <c r="F84">
        <v>0</v>
      </c>
      <c r="G84">
        <v>1</v>
      </c>
      <c r="H84">
        <v>1</v>
      </c>
      <c r="M84" s="4"/>
      <c r="P84" s="6"/>
      <c r="Q84" s="6"/>
      <c r="R84" s="6"/>
      <c r="AB84" s="62"/>
      <c r="AC84" s="53"/>
      <c r="AD84" s="53"/>
      <c r="AE84" s="53"/>
      <c r="AF84" s="53"/>
      <c r="AG84" s="53"/>
      <c r="AH84" s="53"/>
      <c r="AI84" s="71"/>
      <c r="AJ84" s="71"/>
      <c r="AK84" s="71"/>
      <c r="AL84" s="63"/>
      <c r="AM84" s="62"/>
      <c r="AN84" s="53"/>
      <c r="AO84" s="53"/>
      <c r="AP84" s="53"/>
      <c r="AQ84" s="53"/>
      <c r="AR84" s="53"/>
      <c r="AS84" s="53"/>
      <c r="AT84" s="71"/>
      <c r="AU84" s="71"/>
      <c r="AV84" s="71"/>
      <c r="AW84" s="63"/>
    </row>
    <row r="85" spans="1:49" ht="3" customHeight="1">
      <c r="A85">
        <v>1</v>
      </c>
      <c r="B85">
        <v>1</v>
      </c>
      <c r="C85">
        <v>1</v>
      </c>
      <c r="D85">
        <v>1</v>
      </c>
      <c r="E85">
        <v>1</v>
      </c>
      <c r="F85">
        <v>0</v>
      </c>
      <c r="G85">
        <v>1</v>
      </c>
      <c r="H85">
        <v>1</v>
      </c>
      <c r="M85" s="4"/>
      <c r="P85" s="6"/>
      <c r="Q85" s="6"/>
      <c r="R85" s="6"/>
      <c r="AB85" s="62"/>
      <c r="AC85" s="53"/>
      <c r="AD85" s="53"/>
      <c r="AE85" s="53"/>
      <c r="AF85" s="53"/>
      <c r="AG85" s="53"/>
      <c r="AH85" s="53"/>
      <c r="AI85" s="71"/>
      <c r="AJ85" s="71"/>
      <c r="AK85" s="71"/>
      <c r="AL85" s="63"/>
      <c r="AM85" s="62"/>
      <c r="AN85" s="53"/>
      <c r="AO85" s="53"/>
      <c r="AP85" s="53"/>
      <c r="AQ85" s="53"/>
      <c r="AR85" s="53"/>
      <c r="AS85" s="53"/>
      <c r="AT85" s="71"/>
      <c r="AU85" s="71"/>
      <c r="AV85" s="71"/>
      <c r="AW85" s="63"/>
    </row>
    <row r="86" spans="1:49" ht="12.75" customHeight="1">
      <c r="A86">
        <v>0</v>
      </c>
      <c r="B86">
        <v>0</v>
      </c>
      <c r="C86">
        <v>0</v>
      </c>
      <c r="D86">
        <v>0</v>
      </c>
      <c r="E86">
        <v>1</v>
      </c>
      <c r="F86">
        <v>0</v>
      </c>
      <c r="G86">
        <v>1</v>
      </c>
      <c r="H86">
        <v>1</v>
      </c>
      <c r="K86" s="1" t="s">
        <v>119</v>
      </c>
      <c r="M86" s="4"/>
      <c r="P86" s="6"/>
      <c r="Q86" s="6"/>
      <c r="R86" s="6"/>
      <c r="AB86" s="62"/>
      <c r="AC86" s="53"/>
      <c r="AD86" s="66" t="s">
        <v>119</v>
      </c>
      <c r="AE86" s="53"/>
      <c r="AF86" s="53"/>
      <c r="AG86" s="53"/>
      <c r="AH86" s="53"/>
      <c r="AI86" s="71"/>
      <c r="AJ86" s="71"/>
      <c r="AK86" s="71"/>
      <c r="AL86" s="63"/>
      <c r="AM86" s="62"/>
      <c r="AN86" s="53"/>
      <c r="AO86" s="66" t="s">
        <v>119</v>
      </c>
      <c r="AP86" s="53"/>
      <c r="AQ86" s="53"/>
      <c r="AR86" s="53"/>
      <c r="AS86" s="53"/>
      <c r="AT86" s="71"/>
      <c r="AU86" s="71"/>
      <c r="AV86" s="71"/>
      <c r="AW86" s="63"/>
    </row>
    <row r="87" spans="1:49" ht="3" customHeight="1">
      <c r="A87">
        <v>0</v>
      </c>
      <c r="B87">
        <v>0</v>
      </c>
      <c r="C87">
        <v>0</v>
      </c>
      <c r="D87">
        <v>0</v>
      </c>
      <c r="E87">
        <v>1</v>
      </c>
      <c r="F87">
        <v>0</v>
      </c>
      <c r="G87">
        <v>1</v>
      </c>
      <c r="H87">
        <v>1</v>
      </c>
      <c r="M87" s="4"/>
      <c r="P87" s="6"/>
      <c r="Q87" s="6"/>
      <c r="R87" s="6"/>
      <c r="AB87" s="62"/>
      <c r="AC87" s="53"/>
      <c r="AD87" s="53"/>
      <c r="AE87" s="53"/>
      <c r="AF87" s="53"/>
      <c r="AG87" s="53"/>
      <c r="AH87" s="53"/>
      <c r="AI87" s="71"/>
      <c r="AJ87" s="71"/>
      <c r="AK87" s="71"/>
      <c r="AL87" s="63"/>
      <c r="AM87" s="62"/>
      <c r="AN87" s="53"/>
      <c r="AO87" s="53"/>
      <c r="AP87" s="53"/>
      <c r="AQ87" s="53"/>
      <c r="AR87" s="53"/>
      <c r="AS87" s="53"/>
      <c r="AT87" s="71"/>
      <c r="AU87" s="71"/>
      <c r="AV87" s="71"/>
      <c r="AW87" s="63"/>
    </row>
    <row r="88" spans="1:49" ht="12.75" customHeight="1">
      <c r="A88">
        <v>0</v>
      </c>
      <c r="B88">
        <v>0</v>
      </c>
      <c r="C88">
        <v>0</v>
      </c>
      <c r="D88">
        <v>0</v>
      </c>
      <c r="E88">
        <v>1</v>
      </c>
      <c r="F88">
        <v>0</v>
      </c>
      <c r="G88">
        <v>1</v>
      </c>
      <c r="H88">
        <v>1</v>
      </c>
      <c r="K88" s="8" t="s">
        <v>129</v>
      </c>
      <c r="M88" s="112"/>
      <c r="P88" s="6"/>
      <c r="Q88" s="6"/>
      <c r="R88" s="6"/>
      <c r="AB88" s="62"/>
      <c r="AC88" s="53"/>
      <c r="AD88" s="53"/>
      <c r="AE88" s="53"/>
      <c r="AF88" s="53"/>
      <c r="AG88" s="53"/>
      <c r="AH88" s="53"/>
      <c r="AI88" s="71"/>
      <c r="AJ88" s="71"/>
      <c r="AK88" s="71"/>
      <c r="AL88" s="63"/>
      <c r="AM88" s="62"/>
      <c r="AN88" s="53"/>
      <c r="AO88" s="53"/>
      <c r="AP88" s="53"/>
      <c r="AQ88" s="53"/>
      <c r="AR88" s="53"/>
      <c r="AS88" s="53"/>
      <c r="AT88" s="71"/>
      <c r="AU88" s="71"/>
      <c r="AV88" s="71"/>
      <c r="AW88" s="63"/>
    </row>
    <row r="89" spans="1:49" ht="3" customHeight="1">
      <c r="A89">
        <v>0</v>
      </c>
      <c r="B89">
        <v>0</v>
      </c>
      <c r="C89">
        <v>0</v>
      </c>
      <c r="D89">
        <v>0</v>
      </c>
      <c r="E89">
        <v>1</v>
      </c>
      <c r="F89">
        <v>0</v>
      </c>
      <c r="G89">
        <v>1</v>
      </c>
      <c r="H89">
        <v>1</v>
      </c>
      <c r="M89" s="4"/>
      <c r="P89" s="6"/>
      <c r="Q89" s="6"/>
      <c r="R89" s="6"/>
      <c r="AB89" s="62"/>
      <c r="AC89" s="53"/>
      <c r="AD89" s="53"/>
      <c r="AE89" s="53"/>
      <c r="AF89" s="53"/>
      <c r="AG89" s="53"/>
      <c r="AH89" s="53"/>
      <c r="AI89" s="71"/>
      <c r="AJ89" s="71"/>
      <c r="AK89" s="71"/>
      <c r="AL89" s="63"/>
      <c r="AM89" s="62"/>
      <c r="AN89" s="53"/>
      <c r="AO89" s="53"/>
      <c r="AP89" s="53"/>
      <c r="AQ89" s="53"/>
      <c r="AR89" s="53"/>
      <c r="AS89" s="53"/>
      <c r="AT89" s="71"/>
      <c r="AU89" s="71"/>
      <c r="AV89" s="71"/>
      <c r="AW89" s="63"/>
    </row>
    <row r="90" spans="1:49" ht="12.75" customHeight="1">
      <c r="A90">
        <v>0</v>
      </c>
      <c r="B90">
        <v>0</v>
      </c>
      <c r="C90">
        <v>0</v>
      </c>
      <c r="D90">
        <v>0</v>
      </c>
      <c r="E90">
        <v>1</v>
      </c>
      <c r="F90">
        <v>0</v>
      </c>
      <c r="G90">
        <v>0</v>
      </c>
      <c r="H90">
        <v>1</v>
      </c>
      <c r="K90" s="8" t="s">
        <v>163</v>
      </c>
      <c r="M90" s="112"/>
      <c r="N90" t="str">
        <f>IF($L$31="Metric",AG90,AR90)</f>
        <v>psi</v>
      </c>
      <c r="P90" s="119"/>
      <c r="Q90" s="119"/>
      <c r="R90" s="119"/>
      <c r="S90" s="119"/>
      <c r="T90" s="119"/>
      <c r="U90" s="109"/>
      <c r="V90" s="97"/>
      <c r="AB90" s="62"/>
      <c r="AC90" s="53"/>
      <c r="AD90" s="61" t="s">
        <v>163</v>
      </c>
      <c r="AE90" s="53"/>
      <c r="AF90" s="56">
        <f>IF($L$31="Metric",M90,M90*0.0689475729)</f>
        <v>0</v>
      </c>
      <c r="AG90" s="53" t="s">
        <v>99</v>
      </c>
      <c r="AH90" s="53"/>
      <c r="AI90" s="71"/>
      <c r="AJ90" s="71"/>
      <c r="AK90" s="71"/>
      <c r="AL90" s="63"/>
      <c r="AM90" s="62"/>
      <c r="AN90" s="53"/>
      <c r="AO90" s="61" t="s">
        <v>163</v>
      </c>
      <c r="AP90" s="53"/>
      <c r="AQ90" s="56">
        <f>IF($L$31="English",M90,M90*14.5037738)</f>
        <v>0</v>
      </c>
      <c r="AR90" s="53" t="s">
        <v>107</v>
      </c>
      <c r="AS90" s="53"/>
      <c r="AT90" s="71"/>
      <c r="AU90" s="71"/>
      <c r="AV90" s="71"/>
      <c r="AW90" s="63"/>
    </row>
    <row r="91" spans="1:49" ht="3" customHeight="1">
      <c r="A91">
        <v>0</v>
      </c>
      <c r="B91">
        <v>0</v>
      </c>
      <c r="C91">
        <v>0</v>
      </c>
      <c r="D91">
        <v>0</v>
      </c>
      <c r="E91">
        <v>1</v>
      </c>
      <c r="F91">
        <v>0</v>
      </c>
      <c r="G91">
        <v>0</v>
      </c>
      <c r="H91">
        <v>1</v>
      </c>
      <c r="P91" s="6"/>
      <c r="Q91" s="6"/>
      <c r="R91" s="6"/>
      <c r="AB91" s="62"/>
      <c r="AC91" s="53"/>
      <c r="AD91" s="53"/>
      <c r="AE91" s="53"/>
      <c r="AF91" s="53"/>
      <c r="AG91" s="53"/>
      <c r="AH91" s="53"/>
      <c r="AI91" s="71"/>
      <c r="AJ91" s="71"/>
      <c r="AK91" s="71"/>
      <c r="AL91" s="63"/>
      <c r="AM91" s="62"/>
      <c r="AN91" s="53"/>
      <c r="AO91" s="53"/>
      <c r="AP91" s="53"/>
      <c r="AQ91" s="53"/>
      <c r="AR91" s="53"/>
      <c r="AS91" s="53"/>
      <c r="AT91" s="71"/>
      <c r="AU91" s="71"/>
      <c r="AV91" s="71"/>
      <c r="AW91" s="63"/>
    </row>
    <row r="92" spans="1:49" ht="12.75" customHeight="1">
      <c r="A92">
        <v>0</v>
      </c>
      <c r="B92">
        <v>0</v>
      </c>
      <c r="C92">
        <v>0</v>
      </c>
      <c r="D92">
        <v>0</v>
      </c>
      <c r="E92">
        <v>0</v>
      </c>
      <c r="F92">
        <v>0</v>
      </c>
      <c r="G92">
        <v>1</v>
      </c>
      <c r="H92">
        <v>1</v>
      </c>
      <c r="K92" s="8" t="s">
        <v>164</v>
      </c>
      <c r="M92" s="112"/>
      <c r="N92" t="str">
        <f>IF($L$31="Metric",AG92,AR92)</f>
        <v>psi</v>
      </c>
      <c r="P92" s="119"/>
      <c r="Q92" s="119"/>
      <c r="R92" s="119"/>
      <c r="S92" s="119"/>
      <c r="T92" s="119"/>
      <c r="U92" s="109"/>
      <c r="V92" s="97"/>
      <c r="AB92" s="62"/>
      <c r="AC92" s="53"/>
      <c r="AD92" s="61" t="s">
        <v>164</v>
      </c>
      <c r="AE92" s="53"/>
      <c r="AF92" s="56">
        <f>IF($L$31="Metric",M92,M92*0.0689475729)</f>
        <v>0</v>
      </c>
      <c r="AG92" s="53" t="s">
        <v>99</v>
      </c>
      <c r="AH92" s="53"/>
      <c r="AI92" s="71"/>
      <c r="AJ92" s="71"/>
      <c r="AK92" s="71"/>
      <c r="AL92" s="63"/>
      <c r="AM92" s="62"/>
      <c r="AN92" s="53"/>
      <c r="AO92" s="61" t="s">
        <v>164</v>
      </c>
      <c r="AP92" s="53"/>
      <c r="AQ92" s="56">
        <f>IF($L$31="English",M92,M92*14.5037738)</f>
        <v>0</v>
      </c>
      <c r="AR92" s="53" t="s">
        <v>107</v>
      </c>
      <c r="AS92" s="53"/>
      <c r="AT92" s="71"/>
      <c r="AU92" s="71"/>
      <c r="AV92" s="71"/>
      <c r="AW92" s="63"/>
    </row>
    <row r="93" spans="1:49" ht="3" customHeight="1">
      <c r="A93">
        <v>0</v>
      </c>
      <c r="B93">
        <v>0</v>
      </c>
      <c r="C93">
        <v>0</v>
      </c>
      <c r="D93">
        <v>0</v>
      </c>
      <c r="E93">
        <v>0</v>
      </c>
      <c r="F93">
        <v>0</v>
      </c>
      <c r="G93">
        <v>1</v>
      </c>
      <c r="H93">
        <v>1</v>
      </c>
      <c r="P93" s="6"/>
      <c r="Q93" s="6"/>
      <c r="R93" s="6"/>
      <c r="AB93" s="62"/>
      <c r="AC93" s="53"/>
      <c r="AD93" s="53"/>
      <c r="AE93" s="53"/>
      <c r="AF93" s="53"/>
      <c r="AG93" s="53"/>
      <c r="AH93" s="53"/>
      <c r="AI93" s="71"/>
      <c r="AJ93" s="71"/>
      <c r="AK93" s="71"/>
      <c r="AL93" s="63"/>
      <c r="AM93" s="62"/>
      <c r="AN93" s="53"/>
      <c r="AO93" s="53"/>
      <c r="AP93" s="53"/>
      <c r="AQ93" s="53"/>
      <c r="AR93" s="53"/>
      <c r="AS93" s="53"/>
      <c r="AT93" s="71"/>
      <c r="AU93" s="71"/>
      <c r="AV93" s="71"/>
      <c r="AW93" s="63"/>
    </row>
    <row r="94" spans="1:49" ht="12.75" customHeight="1">
      <c r="A94">
        <v>0</v>
      </c>
      <c r="B94">
        <v>0</v>
      </c>
      <c r="C94">
        <v>0</v>
      </c>
      <c r="D94">
        <v>0</v>
      </c>
      <c r="E94">
        <v>1</v>
      </c>
      <c r="F94">
        <v>0</v>
      </c>
      <c r="G94">
        <v>1</v>
      </c>
      <c r="H94">
        <v>1</v>
      </c>
      <c r="K94" s="8" t="s">
        <v>145</v>
      </c>
      <c r="M94" s="114"/>
      <c r="N94" s="8" t="str">
        <f>IF($L$31="Metric",AG94,AR94)</f>
        <v>in-lb</v>
      </c>
      <c r="O94" s="7"/>
      <c r="P94" s="3"/>
      <c r="Q94" s="7"/>
      <c r="R94" s="3"/>
      <c r="AB94" s="62"/>
      <c r="AC94" s="53"/>
      <c r="AD94" s="61" t="s">
        <v>56</v>
      </c>
      <c r="AE94" s="53"/>
      <c r="AF94" s="87">
        <f>IF($L$31="Metric",M94,M94*0.112984829)</f>
        <v>0</v>
      </c>
      <c r="AG94" s="61" t="s">
        <v>101</v>
      </c>
      <c r="AH94" s="51"/>
      <c r="AI94" s="51"/>
      <c r="AJ94" s="51"/>
      <c r="AK94" s="51"/>
      <c r="AL94" s="63"/>
      <c r="AM94" s="62"/>
      <c r="AN94" s="53"/>
      <c r="AO94" s="61" t="s">
        <v>56</v>
      </c>
      <c r="AP94" s="53"/>
      <c r="AQ94" s="87">
        <f>IF($L$31="English",M94,M94*8.850745792)</f>
        <v>0</v>
      </c>
      <c r="AR94" s="61" t="s">
        <v>52</v>
      </c>
      <c r="AS94" s="51"/>
      <c r="AT94" s="51"/>
      <c r="AU94" s="51"/>
      <c r="AV94" s="51"/>
      <c r="AW94" s="63"/>
    </row>
    <row r="95" spans="1:49" ht="3" customHeight="1">
      <c r="A95">
        <v>0</v>
      </c>
      <c r="B95">
        <v>0</v>
      </c>
      <c r="C95">
        <v>0</v>
      </c>
      <c r="D95">
        <v>0</v>
      </c>
      <c r="E95">
        <v>1</v>
      </c>
      <c r="F95">
        <v>0</v>
      </c>
      <c r="G95">
        <v>1</v>
      </c>
      <c r="H95">
        <v>1</v>
      </c>
      <c r="K95" s="8"/>
      <c r="M95" s="7"/>
      <c r="N95" s="8"/>
      <c r="O95" s="7"/>
      <c r="P95" s="3"/>
      <c r="Q95" s="7"/>
      <c r="R95" s="3"/>
      <c r="AB95" s="62"/>
      <c r="AC95" s="53"/>
      <c r="AD95" s="61"/>
      <c r="AE95" s="53"/>
      <c r="AF95" s="51"/>
      <c r="AG95" s="61"/>
      <c r="AH95" s="51"/>
      <c r="AI95" s="51"/>
      <c r="AJ95" s="51"/>
      <c r="AK95" s="51"/>
      <c r="AL95" s="63"/>
      <c r="AM95" s="62"/>
      <c r="AN95" s="53"/>
      <c r="AO95" s="61"/>
      <c r="AP95" s="53"/>
      <c r="AQ95" s="51"/>
      <c r="AR95" s="61"/>
      <c r="AS95" s="51"/>
      <c r="AT95" s="51"/>
      <c r="AU95" s="51"/>
      <c r="AV95" s="51"/>
      <c r="AW95" s="63"/>
    </row>
    <row r="96" spans="1:49" ht="12.75" customHeight="1">
      <c r="A96">
        <v>0</v>
      </c>
      <c r="B96">
        <v>0</v>
      </c>
      <c r="C96">
        <v>0</v>
      </c>
      <c r="D96">
        <v>0</v>
      </c>
      <c r="E96">
        <v>0</v>
      </c>
      <c r="F96">
        <v>0</v>
      </c>
      <c r="G96">
        <v>1</v>
      </c>
      <c r="H96">
        <v>1</v>
      </c>
      <c r="K96" s="8" t="s">
        <v>146</v>
      </c>
      <c r="M96" s="114"/>
      <c r="N96" s="8" t="str">
        <f>IF($L$31="Metric",AG96,AR96)</f>
        <v>in-lb</v>
      </c>
      <c r="O96" s="7"/>
      <c r="P96" s="3"/>
      <c r="Q96" s="7"/>
      <c r="R96" s="3"/>
      <c r="AB96" s="62"/>
      <c r="AC96" s="53"/>
      <c r="AD96" s="61" t="s">
        <v>57</v>
      </c>
      <c r="AE96" s="53"/>
      <c r="AF96" s="87">
        <f>IF($L$31="Metric",M96,M96*0.112984829)</f>
        <v>0</v>
      </c>
      <c r="AG96" s="61" t="s">
        <v>101</v>
      </c>
      <c r="AH96" s="51"/>
      <c r="AI96" s="51"/>
      <c r="AJ96" s="51"/>
      <c r="AK96" s="51"/>
      <c r="AL96" s="63"/>
      <c r="AM96" s="62"/>
      <c r="AN96" s="53"/>
      <c r="AO96" s="61" t="s">
        <v>57</v>
      </c>
      <c r="AP96" s="53"/>
      <c r="AQ96" s="87">
        <f>IF($L$31="English",M96,M96*8.850745792)</f>
        <v>0</v>
      </c>
      <c r="AR96" s="61" t="s">
        <v>52</v>
      </c>
      <c r="AS96" s="51"/>
      <c r="AT96" s="51"/>
      <c r="AU96" s="51"/>
      <c r="AV96" s="51"/>
      <c r="AW96" s="63"/>
    </row>
    <row r="97" spans="1:49" ht="3" customHeight="1">
      <c r="A97">
        <v>0</v>
      </c>
      <c r="B97">
        <v>0</v>
      </c>
      <c r="C97">
        <v>0</v>
      </c>
      <c r="D97">
        <v>0</v>
      </c>
      <c r="E97">
        <v>0</v>
      </c>
      <c r="F97">
        <v>0</v>
      </c>
      <c r="G97">
        <v>1</v>
      </c>
      <c r="H97">
        <v>1</v>
      </c>
      <c r="K97" s="8"/>
      <c r="M97" s="7"/>
      <c r="N97" s="8"/>
      <c r="O97" s="7"/>
      <c r="P97" s="3"/>
      <c r="Q97" s="7"/>
      <c r="R97" s="3"/>
      <c r="AB97" s="62"/>
      <c r="AC97" s="53"/>
      <c r="AD97" s="61"/>
      <c r="AE97" s="53"/>
      <c r="AF97" s="93"/>
      <c r="AG97" s="61"/>
      <c r="AH97" s="51"/>
      <c r="AI97" s="51"/>
      <c r="AJ97" s="51"/>
      <c r="AK97" s="51"/>
      <c r="AL97" s="63"/>
      <c r="AM97" s="62"/>
      <c r="AN97" s="53"/>
      <c r="AO97" s="61"/>
      <c r="AP97" s="53"/>
      <c r="AQ97" s="93"/>
      <c r="AR97" s="61"/>
      <c r="AS97" s="51"/>
      <c r="AT97" s="51"/>
      <c r="AU97" s="51"/>
      <c r="AV97" s="51"/>
      <c r="AW97" s="63"/>
    </row>
    <row r="98" spans="1:49" ht="12.75" customHeight="1">
      <c r="A98">
        <v>0</v>
      </c>
      <c r="B98">
        <v>0</v>
      </c>
      <c r="C98">
        <v>0</v>
      </c>
      <c r="D98">
        <v>0</v>
      </c>
      <c r="E98">
        <v>1</v>
      </c>
      <c r="F98">
        <v>0</v>
      </c>
      <c r="G98">
        <v>1</v>
      </c>
      <c r="H98">
        <v>1</v>
      </c>
      <c r="K98" s="8" t="s">
        <v>123</v>
      </c>
      <c r="M98" s="121">
        <f>IF('Sheet 1'!M98="","",'Sheet 1'!M98)</f>
      </c>
      <c r="N98" s="8" t="str">
        <f>IF($L$31="Metric",AG98,AR98)</f>
        <v>lb</v>
      </c>
      <c r="P98" s="6"/>
      <c r="Q98" s="6"/>
      <c r="R98" s="6"/>
      <c r="AB98" s="62"/>
      <c r="AC98" s="53"/>
      <c r="AD98" s="61" t="s">
        <v>123</v>
      </c>
      <c r="AE98" s="53"/>
      <c r="AF98" s="56" t="e">
        <f>IF($L$31="Metric",M98,M98*0.453592)</f>
        <v>#VALUE!</v>
      </c>
      <c r="AG98" s="61" t="s">
        <v>98</v>
      </c>
      <c r="AH98" s="53"/>
      <c r="AI98" s="71"/>
      <c r="AJ98" s="71"/>
      <c r="AK98" s="71"/>
      <c r="AL98" s="63"/>
      <c r="AM98" s="62"/>
      <c r="AN98" s="53"/>
      <c r="AO98" s="61" t="s">
        <v>123</v>
      </c>
      <c r="AP98" s="53"/>
      <c r="AQ98" s="56">
        <f>IF($L$31="English",M98,M98*2.20462)</f>
      </c>
      <c r="AR98" s="61" t="s">
        <v>106</v>
      </c>
      <c r="AS98" s="53"/>
      <c r="AT98" s="71"/>
      <c r="AU98" s="71"/>
      <c r="AV98" s="71"/>
      <c r="AW98" s="63"/>
    </row>
    <row r="99" spans="1:49" ht="3" customHeight="1">
      <c r="A99">
        <v>0</v>
      </c>
      <c r="B99">
        <v>0</v>
      </c>
      <c r="C99">
        <v>0</v>
      </c>
      <c r="D99">
        <v>0</v>
      </c>
      <c r="E99">
        <v>1</v>
      </c>
      <c r="F99">
        <v>0</v>
      </c>
      <c r="G99">
        <v>1</v>
      </c>
      <c r="H99">
        <v>1</v>
      </c>
      <c r="M99" s="4"/>
      <c r="P99" s="6"/>
      <c r="Q99" s="6"/>
      <c r="R99" s="6"/>
      <c r="AB99" s="62"/>
      <c r="AC99" s="53"/>
      <c r="AD99" s="53"/>
      <c r="AE99" s="53"/>
      <c r="AF99" s="53"/>
      <c r="AG99" s="53"/>
      <c r="AH99" s="53"/>
      <c r="AI99" s="71"/>
      <c r="AJ99" s="71"/>
      <c r="AK99" s="71"/>
      <c r="AL99" s="63"/>
      <c r="AM99" s="62"/>
      <c r="AN99" s="53"/>
      <c r="AO99" s="53"/>
      <c r="AP99" s="53"/>
      <c r="AQ99" s="53"/>
      <c r="AR99" s="53"/>
      <c r="AS99" s="53"/>
      <c r="AT99" s="71"/>
      <c r="AU99" s="71"/>
      <c r="AV99" s="71"/>
      <c r="AW99" s="63"/>
    </row>
    <row r="100" spans="1:49" ht="12.75" customHeight="1">
      <c r="A100">
        <v>0</v>
      </c>
      <c r="B100">
        <v>0</v>
      </c>
      <c r="C100">
        <v>0</v>
      </c>
      <c r="D100">
        <v>0</v>
      </c>
      <c r="E100">
        <v>1</v>
      </c>
      <c r="F100">
        <v>0</v>
      </c>
      <c r="G100">
        <v>1</v>
      </c>
      <c r="H100">
        <v>1</v>
      </c>
      <c r="K100" s="8" t="s">
        <v>126</v>
      </c>
      <c r="M100" s="121">
        <f>IF('Sheet 1'!M100="","",'Sheet 1'!M100)</f>
      </c>
      <c r="N100" s="8" t="str">
        <f>IF($L$31="Metric",AG100,AR100)</f>
        <v>lb</v>
      </c>
      <c r="P100" s="6"/>
      <c r="Q100" s="6"/>
      <c r="R100" s="6"/>
      <c r="AB100" s="62"/>
      <c r="AC100" s="53"/>
      <c r="AD100" s="61" t="s">
        <v>126</v>
      </c>
      <c r="AE100" s="53"/>
      <c r="AF100" s="56" t="e">
        <f>IF($L$31="Metric",M100,M100*0.453592)</f>
        <v>#VALUE!</v>
      </c>
      <c r="AG100" s="61" t="s">
        <v>98</v>
      </c>
      <c r="AH100" s="53"/>
      <c r="AI100" s="71"/>
      <c r="AJ100" s="71"/>
      <c r="AK100" s="71"/>
      <c r="AL100" s="63"/>
      <c r="AM100" s="62"/>
      <c r="AN100" s="53"/>
      <c r="AO100" s="61" t="s">
        <v>126</v>
      </c>
      <c r="AP100" s="53"/>
      <c r="AQ100" s="56">
        <f>IF($L$31="English",M100,M100*2.20462)</f>
      </c>
      <c r="AR100" s="61" t="s">
        <v>106</v>
      </c>
      <c r="AS100" s="53"/>
      <c r="AT100" s="71"/>
      <c r="AU100" s="71"/>
      <c r="AV100" s="71"/>
      <c r="AW100" s="63"/>
    </row>
    <row r="101" spans="1:49" ht="3" customHeight="1">
      <c r="A101">
        <v>1</v>
      </c>
      <c r="B101">
        <v>1</v>
      </c>
      <c r="C101">
        <v>1</v>
      </c>
      <c r="D101">
        <v>1</v>
      </c>
      <c r="E101">
        <v>1</v>
      </c>
      <c r="F101">
        <v>0</v>
      </c>
      <c r="G101">
        <v>1</v>
      </c>
      <c r="H101">
        <v>1</v>
      </c>
      <c r="M101" s="4"/>
      <c r="AB101" s="62"/>
      <c r="AC101" s="53"/>
      <c r="AD101" s="53"/>
      <c r="AE101" s="53"/>
      <c r="AF101" s="53"/>
      <c r="AG101" s="53"/>
      <c r="AH101" s="53"/>
      <c r="AI101" s="53"/>
      <c r="AJ101" s="53"/>
      <c r="AK101" s="53"/>
      <c r="AL101" s="63"/>
      <c r="AM101" s="62"/>
      <c r="AN101" s="53"/>
      <c r="AO101" s="53"/>
      <c r="AP101" s="53"/>
      <c r="AQ101" s="53"/>
      <c r="AR101" s="53"/>
      <c r="AS101" s="53"/>
      <c r="AT101" s="53"/>
      <c r="AU101" s="53"/>
      <c r="AV101" s="53"/>
      <c r="AW101" s="63"/>
    </row>
    <row r="102" spans="1:49" ht="14.25" customHeight="1">
      <c r="A102">
        <v>0</v>
      </c>
      <c r="B102">
        <v>0</v>
      </c>
      <c r="C102">
        <v>0</v>
      </c>
      <c r="D102">
        <v>0</v>
      </c>
      <c r="E102">
        <v>1</v>
      </c>
      <c r="F102">
        <v>0</v>
      </c>
      <c r="G102">
        <v>0</v>
      </c>
      <c r="H102">
        <v>1</v>
      </c>
      <c r="K102" t="s">
        <v>3</v>
      </c>
      <c r="L102" t="s">
        <v>17</v>
      </c>
      <c r="M102" s="112"/>
      <c r="N102" t="s">
        <v>4</v>
      </c>
      <c r="P102" s="102"/>
      <c r="Q102" s="17"/>
      <c r="R102" s="17"/>
      <c r="S102" s="17"/>
      <c r="T102" s="17"/>
      <c r="V102" s="17"/>
      <c r="AB102" s="62"/>
      <c r="AC102" s="53"/>
      <c r="AD102" s="51"/>
      <c r="AE102" s="51"/>
      <c r="AF102" s="51"/>
      <c r="AG102" s="51"/>
      <c r="AH102" s="51"/>
      <c r="AI102" s="51"/>
      <c r="AJ102" s="51"/>
      <c r="AK102" s="51"/>
      <c r="AL102" s="67"/>
      <c r="AM102" s="62"/>
      <c r="AN102" s="53"/>
      <c r="AO102" s="51"/>
      <c r="AP102" s="51"/>
      <c r="AQ102" s="51"/>
      <c r="AR102" s="51"/>
      <c r="AS102" s="51"/>
      <c r="AT102" s="51"/>
      <c r="AU102" s="51"/>
      <c r="AV102" s="51"/>
      <c r="AW102" s="67"/>
    </row>
    <row r="103" spans="1:49" ht="3" customHeight="1">
      <c r="A103">
        <v>0</v>
      </c>
      <c r="B103">
        <v>0</v>
      </c>
      <c r="C103">
        <v>0</v>
      </c>
      <c r="D103">
        <v>0</v>
      </c>
      <c r="E103">
        <v>1</v>
      </c>
      <c r="F103">
        <v>0</v>
      </c>
      <c r="G103">
        <v>0</v>
      </c>
      <c r="H103">
        <v>1</v>
      </c>
      <c r="M103" s="4"/>
      <c r="P103" s="6"/>
      <c r="Q103" s="6"/>
      <c r="R103" s="6"/>
      <c r="AB103" s="62"/>
      <c r="AC103" s="53"/>
      <c r="AD103" s="53"/>
      <c r="AE103" s="53"/>
      <c r="AF103" s="53"/>
      <c r="AG103" s="53"/>
      <c r="AH103" s="53"/>
      <c r="AI103" s="71"/>
      <c r="AJ103" s="71"/>
      <c r="AK103" s="71"/>
      <c r="AL103" s="63"/>
      <c r="AM103" s="62"/>
      <c r="AN103" s="53"/>
      <c r="AO103" s="53"/>
      <c r="AP103" s="53"/>
      <c r="AQ103" s="53"/>
      <c r="AR103" s="53"/>
      <c r="AS103" s="53"/>
      <c r="AT103" s="71"/>
      <c r="AU103" s="71"/>
      <c r="AV103" s="71"/>
      <c r="AW103" s="63"/>
    </row>
    <row r="104" spans="1:49" ht="12.75" customHeight="1">
      <c r="A104">
        <v>0</v>
      </c>
      <c r="B104">
        <v>0</v>
      </c>
      <c r="C104">
        <v>0</v>
      </c>
      <c r="D104">
        <v>0</v>
      </c>
      <c r="E104">
        <v>1</v>
      </c>
      <c r="F104">
        <v>0</v>
      </c>
      <c r="G104">
        <v>1</v>
      </c>
      <c r="H104">
        <v>1</v>
      </c>
      <c r="M104" s="4"/>
      <c r="P104" s="6"/>
      <c r="Q104" s="6"/>
      <c r="R104" s="6"/>
      <c r="AB104" s="62"/>
      <c r="AC104" s="53"/>
      <c r="AD104" s="53"/>
      <c r="AE104" s="53"/>
      <c r="AF104" s="53"/>
      <c r="AG104" s="53"/>
      <c r="AH104" s="53"/>
      <c r="AI104" s="71"/>
      <c r="AJ104" s="71"/>
      <c r="AK104" s="71"/>
      <c r="AL104" s="63"/>
      <c r="AM104" s="62"/>
      <c r="AN104" s="53"/>
      <c r="AO104" s="53"/>
      <c r="AP104" s="53"/>
      <c r="AQ104" s="53"/>
      <c r="AR104" s="53"/>
      <c r="AS104" s="53"/>
      <c r="AT104" s="71"/>
      <c r="AU104" s="71"/>
      <c r="AV104" s="71"/>
      <c r="AW104" s="63"/>
    </row>
    <row r="105" spans="1:49" ht="3" customHeight="1">
      <c r="A105">
        <v>0</v>
      </c>
      <c r="B105">
        <v>0</v>
      </c>
      <c r="C105">
        <v>0</v>
      </c>
      <c r="D105">
        <v>0</v>
      </c>
      <c r="E105">
        <v>1</v>
      </c>
      <c r="F105">
        <v>0</v>
      </c>
      <c r="G105">
        <v>1</v>
      </c>
      <c r="H105">
        <v>1</v>
      </c>
      <c r="M105" s="4"/>
      <c r="P105" s="6"/>
      <c r="Q105" s="6"/>
      <c r="R105" s="6"/>
      <c r="AB105" s="62"/>
      <c r="AC105" s="53"/>
      <c r="AD105" s="53"/>
      <c r="AE105" s="53"/>
      <c r="AF105" s="53"/>
      <c r="AG105" s="53"/>
      <c r="AH105" s="53"/>
      <c r="AI105" s="71"/>
      <c r="AJ105" s="71"/>
      <c r="AK105" s="71"/>
      <c r="AL105" s="63"/>
      <c r="AM105" s="62"/>
      <c r="AN105" s="53"/>
      <c r="AO105" s="53"/>
      <c r="AP105" s="53"/>
      <c r="AQ105" s="53"/>
      <c r="AR105" s="53"/>
      <c r="AS105" s="53"/>
      <c r="AT105" s="71"/>
      <c r="AU105" s="71"/>
      <c r="AV105" s="71"/>
      <c r="AW105" s="63"/>
    </row>
    <row r="106" spans="1:49" ht="12.75" customHeight="1">
      <c r="A106">
        <v>1</v>
      </c>
      <c r="B106">
        <v>1</v>
      </c>
      <c r="C106">
        <v>1</v>
      </c>
      <c r="D106">
        <v>1</v>
      </c>
      <c r="E106">
        <v>1</v>
      </c>
      <c r="F106">
        <v>0</v>
      </c>
      <c r="G106">
        <v>1</v>
      </c>
      <c r="H106">
        <v>1</v>
      </c>
      <c r="K106" s="1" t="s">
        <v>120</v>
      </c>
      <c r="M106" s="4"/>
      <c r="P106" s="6"/>
      <c r="Q106" s="6"/>
      <c r="R106" s="6"/>
      <c r="AB106" s="62"/>
      <c r="AC106" s="53"/>
      <c r="AD106" s="66" t="s">
        <v>120</v>
      </c>
      <c r="AE106" s="53"/>
      <c r="AF106" s="53"/>
      <c r="AG106" s="53"/>
      <c r="AH106" s="53"/>
      <c r="AI106" s="71"/>
      <c r="AJ106" s="71"/>
      <c r="AK106" s="71"/>
      <c r="AL106" s="63"/>
      <c r="AM106" s="62"/>
      <c r="AN106" s="53"/>
      <c r="AO106" s="66" t="s">
        <v>120</v>
      </c>
      <c r="AP106" s="53"/>
      <c r="AQ106" s="53"/>
      <c r="AR106" s="53"/>
      <c r="AS106" s="53"/>
      <c r="AT106" s="71"/>
      <c r="AU106" s="71"/>
      <c r="AV106" s="71"/>
      <c r="AW106" s="63"/>
    </row>
    <row r="107" spans="1:49" ht="3" customHeight="1">
      <c r="A107">
        <v>1</v>
      </c>
      <c r="B107">
        <v>1</v>
      </c>
      <c r="C107">
        <v>1</v>
      </c>
      <c r="D107">
        <v>1</v>
      </c>
      <c r="E107">
        <v>1</v>
      </c>
      <c r="F107">
        <v>0</v>
      </c>
      <c r="G107">
        <v>1</v>
      </c>
      <c r="H107">
        <v>1</v>
      </c>
      <c r="M107" s="4"/>
      <c r="P107" s="6"/>
      <c r="Q107" s="6"/>
      <c r="R107" s="6"/>
      <c r="AB107" s="62"/>
      <c r="AC107" s="53"/>
      <c r="AD107" s="53"/>
      <c r="AE107" s="53"/>
      <c r="AF107" s="53"/>
      <c r="AG107" s="53"/>
      <c r="AH107" s="53"/>
      <c r="AI107" s="71"/>
      <c r="AJ107" s="71"/>
      <c r="AK107" s="71"/>
      <c r="AL107" s="63"/>
      <c r="AM107" s="62"/>
      <c r="AN107" s="53"/>
      <c r="AO107" s="53"/>
      <c r="AP107" s="53"/>
      <c r="AQ107" s="53"/>
      <c r="AR107" s="53"/>
      <c r="AS107" s="53"/>
      <c r="AT107" s="71"/>
      <c r="AU107" s="71"/>
      <c r="AV107" s="71"/>
      <c r="AW107" s="63"/>
    </row>
    <row r="108" spans="1:49" ht="12.75" customHeight="1">
      <c r="A108">
        <v>1</v>
      </c>
      <c r="B108">
        <v>1</v>
      </c>
      <c r="C108">
        <v>1</v>
      </c>
      <c r="D108">
        <v>1</v>
      </c>
      <c r="E108">
        <v>1</v>
      </c>
      <c r="F108">
        <v>0</v>
      </c>
      <c r="G108">
        <v>1</v>
      </c>
      <c r="H108">
        <v>1</v>
      </c>
      <c r="K108" s="8" t="s">
        <v>130</v>
      </c>
      <c r="M108" s="112"/>
      <c r="P108" s="6"/>
      <c r="Q108" s="6"/>
      <c r="R108" s="6"/>
      <c r="AB108" s="62"/>
      <c r="AC108" s="53"/>
      <c r="AD108" s="53"/>
      <c r="AE108" s="53"/>
      <c r="AF108" s="53"/>
      <c r="AG108" s="53"/>
      <c r="AH108" s="53"/>
      <c r="AI108" s="71"/>
      <c r="AJ108" s="71"/>
      <c r="AK108" s="71"/>
      <c r="AL108" s="63"/>
      <c r="AM108" s="62"/>
      <c r="AN108" s="53"/>
      <c r="AO108" s="53"/>
      <c r="AP108" s="53"/>
      <c r="AQ108" s="53"/>
      <c r="AR108" s="53"/>
      <c r="AS108" s="53"/>
      <c r="AT108" s="71"/>
      <c r="AU108" s="71"/>
      <c r="AV108" s="71"/>
      <c r="AW108" s="63"/>
    </row>
    <row r="109" spans="1:49" ht="3" customHeight="1">
      <c r="A109">
        <v>1</v>
      </c>
      <c r="B109">
        <v>1</v>
      </c>
      <c r="C109">
        <v>1</v>
      </c>
      <c r="D109">
        <v>1</v>
      </c>
      <c r="E109">
        <v>1</v>
      </c>
      <c r="F109">
        <v>0</v>
      </c>
      <c r="G109">
        <v>1</v>
      </c>
      <c r="H109">
        <v>1</v>
      </c>
      <c r="M109" s="4"/>
      <c r="P109" s="6"/>
      <c r="Q109" s="6"/>
      <c r="R109" s="6"/>
      <c r="AB109" s="62"/>
      <c r="AC109" s="53"/>
      <c r="AD109" s="53"/>
      <c r="AE109" s="53"/>
      <c r="AF109" s="53"/>
      <c r="AG109" s="53"/>
      <c r="AH109" s="53"/>
      <c r="AI109" s="71"/>
      <c r="AJ109" s="71"/>
      <c r="AK109" s="71"/>
      <c r="AL109" s="63"/>
      <c r="AM109" s="62"/>
      <c r="AN109" s="53"/>
      <c r="AO109" s="53"/>
      <c r="AP109" s="53"/>
      <c r="AQ109" s="53"/>
      <c r="AR109" s="53"/>
      <c r="AS109" s="53"/>
      <c r="AT109" s="71"/>
      <c r="AU109" s="71"/>
      <c r="AV109" s="71"/>
      <c r="AW109" s="63"/>
    </row>
    <row r="110" spans="1:49" ht="13.5" customHeight="1">
      <c r="A110">
        <v>1</v>
      </c>
      <c r="B110">
        <v>1</v>
      </c>
      <c r="C110">
        <v>0</v>
      </c>
      <c r="D110">
        <v>0</v>
      </c>
      <c r="E110">
        <v>1</v>
      </c>
      <c r="F110">
        <v>0</v>
      </c>
      <c r="G110">
        <v>0</v>
      </c>
      <c r="H110">
        <v>1</v>
      </c>
      <c r="K110" s="8" t="s">
        <v>152</v>
      </c>
      <c r="M110" s="112"/>
      <c r="N110" t="str">
        <f>IF($L$31="Metric",AG110,AR110)</f>
        <v>psi</v>
      </c>
      <c r="P110" s="119"/>
      <c r="Q110" s="119"/>
      <c r="R110" s="119"/>
      <c r="S110" s="119"/>
      <c r="T110" s="119"/>
      <c r="AB110" s="62"/>
      <c r="AC110" s="53"/>
      <c r="AD110" s="61" t="s">
        <v>152</v>
      </c>
      <c r="AE110" s="53"/>
      <c r="AF110" s="90">
        <f>IF($L$31="Metric",M110,M110*0.0689475729)</f>
        <v>0</v>
      </c>
      <c r="AG110" s="53" t="s">
        <v>99</v>
      </c>
      <c r="AH110" s="53"/>
      <c r="AI110" s="71"/>
      <c r="AJ110" s="71"/>
      <c r="AK110" s="71"/>
      <c r="AL110" s="63"/>
      <c r="AM110" s="62"/>
      <c r="AN110" s="53"/>
      <c r="AO110" s="53" t="s">
        <v>152</v>
      </c>
      <c r="AP110" s="53"/>
      <c r="AQ110" s="90">
        <f>IF($L$31="English",M110,M110*14.5037738)</f>
        <v>0</v>
      </c>
      <c r="AR110" s="61" t="s">
        <v>107</v>
      </c>
      <c r="AS110" s="53"/>
      <c r="AT110" s="71"/>
      <c r="AU110" s="71"/>
      <c r="AV110" s="71"/>
      <c r="AW110" s="63"/>
    </row>
    <row r="111" spans="1:49" ht="3" customHeight="1">
      <c r="A111">
        <v>1</v>
      </c>
      <c r="B111">
        <v>1</v>
      </c>
      <c r="C111">
        <v>0</v>
      </c>
      <c r="D111">
        <v>0</v>
      </c>
      <c r="E111">
        <v>1</v>
      </c>
      <c r="F111">
        <v>0</v>
      </c>
      <c r="G111">
        <v>0</v>
      </c>
      <c r="H111">
        <v>1</v>
      </c>
      <c r="M111" s="4"/>
      <c r="P111" s="6"/>
      <c r="Q111" s="6"/>
      <c r="R111" s="6"/>
      <c r="AB111" s="62"/>
      <c r="AC111" s="53"/>
      <c r="AD111" s="53"/>
      <c r="AE111" s="53"/>
      <c r="AF111" s="92"/>
      <c r="AG111" s="53"/>
      <c r="AH111" s="53"/>
      <c r="AI111" s="71"/>
      <c r="AJ111" s="71"/>
      <c r="AK111" s="71"/>
      <c r="AL111" s="63"/>
      <c r="AM111" s="62"/>
      <c r="AN111" s="53"/>
      <c r="AO111" s="53"/>
      <c r="AP111" s="53"/>
      <c r="AQ111" s="92"/>
      <c r="AR111" s="53"/>
      <c r="AS111" s="53"/>
      <c r="AT111" s="71"/>
      <c r="AU111" s="71"/>
      <c r="AV111" s="71"/>
      <c r="AW111" s="63"/>
    </row>
    <row r="112" spans="1:49" ht="13.5" customHeight="1">
      <c r="A112">
        <v>0</v>
      </c>
      <c r="B112">
        <v>0</v>
      </c>
      <c r="C112">
        <v>1</v>
      </c>
      <c r="D112">
        <v>1</v>
      </c>
      <c r="E112">
        <v>0</v>
      </c>
      <c r="F112">
        <v>0</v>
      </c>
      <c r="G112">
        <v>1</v>
      </c>
      <c r="H112">
        <v>1</v>
      </c>
      <c r="K112" s="8" t="s">
        <v>153</v>
      </c>
      <c r="M112" s="112"/>
      <c r="N112" t="str">
        <f>IF($L$31="Metric",AG112,AR112)</f>
        <v>psi</v>
      </c>
      <c r="P112" s="119"/>
      <c r="Q112" s="119"/>
      <c r="R112" s="119"/>
      <c r="S112" s="119"/>
      <c r="T112" s="119"/>
      <c r="AB112" s="62"/>
      <c r="AC112" s="53"/>
      <c r="AD112" s="53" t="s">
        <v>153</v>
      </c>
      <c r="AE112" s="53"/>
      <c r="AF112" s="90">
        <f>IF($L$31="Metric",M112,M112*0.0689475729)</f>
        <v>0</v>
      </c>
      <c r="AG112" s="53" t="s">
        <v>99</v>
      </c>
      <c r="AH112" s="53"/>
      <c r="AI112" s="71"/>
      <c r="AJ112" s="71"/>
      <c r="AK112" s="71"/>
      <c r="AL112" s="63"/>
      <c r="AM112" s="62"/>
      <c r="AN112" s="53"/>
      <c r="AO112" s="53" t="s">
        <v>153</v>
      </c>
      <c r="AP112" s="53"/>
      <c r="AQ112" s="90">
        <f>IF($L$31="English",M112,M112*14.5037738)</f>
        <v>0</v>
      </c>
      <c r="AR112" s="61" t="s">
        <v>107</v>
      </c>
      <c r="AS112" s="53"/>
      <c r="AT112" s="71"/>
      <c r="AU112" s="71"/>
      <c r="AV112" s="71"/>
      <c r="AW112" s="63"/>
    </row>
    <row r="113" spans="1:49" ht="3" customHeight="1">
      <c r="A113">
        <v>0</v>
      </c>
      <c r="B113">
        <v>0</v>
      </c>
      <c r="C113">
        <v>1</v>
      </c>
      <c r="D113">
        <v>1</v>
      </c>
      <c r="E113">
        <v>0</v>
      </c>
      <c r="F113">
        <v>0</v>
      </c>
      <c r="G113">
        <v>1</v>
      </c>
      <c r="H113">
        <v>1</v>
      </c>
      <c r="M113" s="4"/>
      <c r="P113" s="6"/>
      <c r="Q113" s="6"/>
      <c r="R113" s="6"/>
      <c r="AB113" s="62"/>
      <c r="AC113" s="53"/>
      <c r="AD113" s="53"/>
      <c r="AE113" s="53"/>
      <c r="AF113" s="92"/>
      <c r="AG113" s="53"/>
      <c r="AH113" s="53"/>
      <c r="AI113" s="71"/>
      <c r="AJ113" s="71"/>
      <c r="AK113" s="71"/>
      <c r="AL113" s="63"/>
      <c r="AM113" s="62"/>
      <c r="AN113" s="53"/>
      <c r="AO113" s="53"/>
      <c r="AP113" s="53"/>
      <c r="AQ113" s="92"/>
      <c r="AR113" s="53"/>
      <c r="AS113" s="53"/>
      <c r="AT113" s="71"/>
      <c r="AU113" s="71"/>
      <c r="AV113" s="71"/>
      <c r="AW113" s="63"/>
    </row>
    <row r="114" spans="1:49" ht="12.75" customHeight="1">
      <c r="A114">
        <v>1</v>
      </c>
      <c r="B114">
        <v>1</v>
      </c>
      <c r="C114">
        <v>0</v>
      </c>
      <c r="D114">
        <v>0</v>
      </c>
      <c r="E114">
        <v>1</v>
      </c>
      <c r="F114">
        <v>0</v>
      </c>
      <c r="G114">
        <v>0</v>
      </c>
      <c r="H114">
        <v>1</v>
      </c>
      <c r="K114" s="8" t="s">
        <v>147</v>
      </c>
      <c r="M114" s="114"/>
      <c r="N114" s="8" t="str">
        <f>IF($L$31="Metric",AG114,AR114)</f>
        <v>in-lb</v>
      </c>
      <c r="O114" s="7"/>
      <c r="P114" s="3"/>
      <c r="Q114" s="7"/>
      <c r="R114" s="3"/>
      <c r="AB114" s="62"/>
      <c r="AC114" s="53"/>
      <c r="AD114" s="61" t="s">
        <v>56</v>
      </c>
      <c r="AE114" s="53"/>
      <c r="AF114" s="87">
        <f>IF($L$31="Metric",M114,M114*0.112984829)</f>
        <v>0</v>
      </c>
      <c r="AG114" s="61" t="s">
        <v>101</v>
      </c>
      <c r="AH114" s="51"/>
      <c r="AI114" s="51"/>
      <c r="AJ114" s="51"/>
      <c r="AK114" s="51"/>
      <c r="AL114" s="63"/>
      <c r="AM114" s="62"/>
      <c r="AN114" s="53"/>
      <c r="AO114" s="61" t="s">
        <v>56</v>
      </c>
      <c r="AP114" s="53"/>
      <c r="AQ114" s="87">
        <f>IF($L$31="English",M114,M114*8.850745792)</f>
        <v>0</v>
      </c>
      <c r="AR114" s="61" t="s">
        <v>52</v>
      </c>
      <c r="AS114" s="51"/>
      <c r="AT114" s="51"/>
      <c r="AU114" s="51"/>
      <c r="AV114" s="51"/>
      <c r="AW114" s="63"/>
    </row>
    <row r="115" spans="1:49" ht="3" customHeight="1">
      <c r="A115">
        <v>1</v>
      </c>
      <c r="B115">
        <v>1</v>
      </c>
      <c r="C115">
        <v>0</v>
      </c>
      <c r="D115">
        <v>0</v>
      </c>
      <c r="E115">
        <v>1</v>
      </c>
      <c r="F115">
        <v>0</v>
      </c>
      <c r="G115">
        <v>0</v>
      </c>
      <c r="H115">
        <v>1</v>
      </c>
      <c r="K115" s="8"/>
      <c r="M115" s="7"/>
      <c r="N115" s="8"/>
      <c r="O115" s="7"/>
      <c r="P115" s="3"/>
      <c r="Q115" s="7"/>
      <c r="R115" s="3"/>
      <c r="AB115" s="62"/>
      <c r="AC115" s="53"/>
      <c r="AD115" s="61"/>
      <c r="AE115" s="53"/>
      <c r="AF115" s="51"/>
      <c r="AG115" s="61"/>
      <c r="AH115" s="51"/>
      <c r="AI115" s="51"/>
      <c r="AJ115" s="51"/>
      <c r="AK115" s="51"/>
      <c r="AL115" s="63"/>
      <c r="AM115" s="62"/>
      <c r="AN115" s="53"/>
      <c r="AO115" s="61"/>
      <c r="AP115" s="53"/>
      <c r="AQ115" s="51"/>
      <c r="AR115" s="61"/>
      <c r="AS115" s="51"/>
      <c r="AT115" s="51"/>
      <c r="AU115" s="51"/>
      <c r="AV115" s="51"/>
      <c r="AW115" s="63"/>
    </row>
    <row r="116" spans="1:49" ht="12.75" customHeight="1">
      <c r="A116">
        <v>0</v>
      </c>
      <c r="B116">
        <v>0</v>
      </c>
      <c r="C116">
        <v>1</v>
      </c>
      <c r="D116">
        <v>1</v>
      </c>
      <c r="E116">
        <v>0</v>
      </c>
      <c r="F116">
        <v>0</v>
      </c>
      <c r="G116">
        <v>1</v>
      </c>
      <c r="H116">
        <v>1</v>
      </c>
      <c r="K116" s="8" t="s">
        <v>148</v>
      </c>
      <c r="M116" s="114"/>
      <c r="N116" s="8" t="str">
        <f>IF($L$31="Metric",AG116,AR116)</f>
        <v>in-lb</v>
      </c>
      <c r="O116" s="7"/>
      <c r="P116" s="3"/>
      <c r="Q116" s="7"/>
      <c r="R116" s="3"/>
      <c r="AB116" s="62"/>
      <c r="AC116" s="53"/>
      <c r="AD116" s="61" t="s">
        <v>57</v>
      </c>
      <c r="AE116" s="53"/>
      <c r="AF116" s="87">
        <f>IF($L$31="Metric",M116,M116*0.112984829)</f>
        <v>0</v>
      </c>
      <c r="AG116" s="61" t="s">
        <v>101</v>
      </c>
      <c r="AH116" s="51"/>
      <c r="AI116" s="51"/>
      <c r="AJ116" s="51"/>
      <c r="AK116" s="51"/>
      <c r="AL116" s="63"/>
      <c r="AM116" s="62"/>
      <c r="AN116" s="53"/>
      <c r="AO116" s="61" t="s">
        <v>57</v>
      </c>
      <c r="AP116" s="53"/>
      <c r="AQ116" s="87">
        <f>IF($L$31="English",M116,M116*8.850745792)</f>
        <v>0</v>
      </c>
      <c r="AR116" s="61" t="s">
        <v>52</v>
      </c>
      <c r="AS116" s="51"/>
      <c r="AT116" s="51"/>
      <c r="AU116" s="51"/>
      <c r="AV116" s="51"/>
      <c r="AW116" s="63"/>
    </row>
    <row r="117" spans="1:49" ht="3" customHeight="1">
      <c r="A117">
        <v>0</v>
      </c>
      <c r="B117">
        <v>0</v>
      </c>
      <c r="C117">
        <v>1</v>
      </c>
      <c r="D117">
        <v>1</v>
      </c>
      <c r="E117">
        <v>0</v>
      </c>
      <c r="F117">
        <v>0</v>
      </c>
      <c r="G117">
        <v>1</v>
      </c>
      <c r="H117">
        <v>1</v>
      </c>
      <c r="K117" s="8"/>
      <c r="M117" s="7"/>
      <c r="N117" s="8"/>
      <c r="O117" s="7"/>
      <c r="P117" s="3"/>
      <c r="Q117" s="7"/>
      <c r="R117" s="3"/>
      <c r="AB117" s="62"/>
      <c r="AC117" s="53"/>
      <c r="AD117" s="61"/>
      <c r="AE117" s="53"/>
      <c r="AF117" s="93"/>
      <c r="AG117" s="61"/>
      <c r="AH117" s="51"/>
      <c r="AI117" s="51"/>
      <c r="AJ117" s="51"/>
      <c r="AK117" s="51"/>
      <c r="AL117" s="63"/>
      <c r="AM117" s="62"/>
      <c r="AN117" s="53"/>
      <c r="AO117" s="61"/>
      <c r="AP117" s="53"/>
      <c r="AQ117" s="93"/>
      <c r="AR117" s="61"/>
      <c r="AS117" s="51"/>
      <c r="AT117" s="51"/>
      <c r="AU117" s="51"/>
      <c r="AV117" s="51"/>
      <c r="AW117" s="63"/>
    </row>
    <row r="118" spans="1:49" ht="12.75" customHeight="1">
      <c r="A118">
        <v>1</v>
      </c>
      <c r="B118">
        <v>1</v>
      </c>
      <c r="C118">
        <v>1</v>
      </c>
      <c r="D118">
        <v>1</v>
      </c>
      <c r="E118">
        <v>1</v>
      </c>
      <c r="F118">
        <v>0</v>
      </c>
      <c r="G118">
        <v>1</v>
      </c>
      <c r="H118">
        <v>1</v>
      </c>
      <c r="K118" s="8" t="s">
        <v>124</v>
      </c>
      <c r="M118" s="121">
        <f>IF('Sheet 1'!M118="","",'Sheet 1'!M118)</f>
      </c>
      <c r="N118" s="8" t="str">
        <f>IF($L$31="Metric",AG118,AR118)</f>
        <v>lb</v>
      </c>
      <c r="P118" s="6"/>
      <c r="Q118" s="6"/>
      <c r="R118" s="6"/>
      <c r="AB118" s="62"/>
      <c r="AC118" s="53"/>
      <c r="AD118" s="61" t="s">
        <v>124</v>
      </c>
      <c r="AE118" s="53"/>
      <c r="AF118" s="56" t="e">
        <f>IF($L$31="Metric",M118,M118*0.453592)</f>
        <v>#VALUE!</v>
      </c>
      <c r="AG118" s="61" t="s">
        <v>98</v>
      </c>
      <c r="AH118" s="53"/>
      <c r="AI118" s="71"/>
      <c r="AJ118" s="71"/>
      <c r="AK118" s="71"/>
      <c r="AL118" s="63"/>
      <c r="AM118" s="62"/>
      <c r="AN118" s="53"/>
      <c r="AO118" s="61" t="s">
        <v>124</v>
      </c>
      <c r="AP118" s="53"/>
      <c r="AQ118" s="56">
        <f>IF($L$31="English",M118,M118*2.20462)</f>
      </c>
      <c r="AR118" s="61" t="s">
        <v>106</v>
      </c>
      <c r="AS118" s="53"/>
      <c r="AT118" s="71"/>
      <c r="AU118" s="71"/>
      <c r="AV118" s="71"/>
      <c r="AW118" s="63"/>
    </row>
    <row r="119" spans="1:49" ht="3" customHeight="1">
      <c r="A119">
        <v>1</v>
      </c>
      <c r="B119">
        <v>1</v>
      </c>
      <c r="C119">
        <v>1</v>
      </c>
      <c r="D119">
        <v>1</v>
      </c>
      <c r="E119">
        <v>1</v>
      </c>
      <c r="F119">
        <v>0</v>
      </c>
      <c r="G119">
        <v>1</v>
      </c>
      <c r="H119">
        <v>1</v>
      </c>
      <c r="M119" s="4"/>
      <c r="P119" s="6"/>
      <c r="Q119" s="6"/>
      <c r="R119" s="6"/>
      <c r="AB119" s="62"/>
      <c r="AC119" s="53"/>
      <c r="AD119" s="53"/>
      <c r="AE119" s="53"/>
      <c r="AF119" s="53"/>
      <c r="AG119" s="53"/>
      <c r="AH119" s="53"/>
      <c r="AI119" s="71"/>
      <c r="AJ119" s="71"/>
      <c r="AK119" s="71"/>
      <c r="AL119" s="63"/>
      <c r="AM119" s="62"/>
      <c r="AN119" s="53"/>
      <c r="AO119" s="53"/>
      <c r="AP119" s="53"/>
      <c r="AQ119" s="53"/>
      <c r="AR119" s="53"/>
      <c r="AS119" s="53"/>
      <c r="AT119" s="71"/>
      <c r="AU119" s="71"/>
      <c r="AV119" s="71"/>
      <c r="AW119" s="63"/>
    </row>
    <row r="120" spans="1:49" ht="12.75" customHeight="1">
      <c r="A120">
        <v>1</v>
      </c>
      <c r="B120">
        <v>1</v>
      </c>
      <c r="C120">
        <v>1</v>
      </c>
      <c r="D120">
        <v>1</v>
      </c>
      <c r="E120">
        <v>1</v>
      </c>
      <c r="F120">
        <v>0</v>
      </c>
      <c r="G120">
        <v>1</v>
      </c>
      <c r="H120">
        <v>1</v>
      </c>
      <c r="K120" s="8" t="s">
        <v>127</v>
      </c>
      <c r="M120" s="121">
        <f>IF('Sheet 1'!M120="","",'Sheet 1'!M120)</f>
      </c>
      <c r="N120" s="8" t="str">
        <f>IF($L$31="Metric",AG120,AR120)</f>
        <v>lb</v>
      </c>
      <c r="P120" s="6"/>
      <c r="Q120" s="6"/>
      <c r="R120" s="6"/>
      <c r="AB120" s="62"/>
      <c r="AC120" s="53"/>
      <c r="AD120" s="61" t="s">
        <v>127</v>
      </c>
      <c r="AE120" s="53"/>
      <c r="AF120" s="56" t="e">
        <f>IF($L$31="Metric",M120,M120*0.453592)</f>
        <v>#VALUE!</v>
      </c>
      <c r="AG120" s="61" t="s">
        <v>98</v>
      </c>
      <c r="AH120" s="53"/>
      <c r="AI120" s="71"/>
      <c r="AJ120" s="71"/>
      <c r="AK120" s="71"/>
      <c r="AL120" s="63"/>
      <c r="AM120" s="62"/>
      <c r="AN120" s="53"/>
      <c r="AO120" s="61" t="s">
        <v>127</v>
      </c>
      <c r="AP120" s="53"/>
      <c r="AQ120" s="56">
        <f>IF($L$31="English",M120,M120*2.20462)</f>
      </c>
      <c r="AR120" s="61" t="s">
        <v>106</v>
      </c>
      <c r="AS120" s="53"/>
      <c r="AT120" s="71"/>
      <c r="AU120" s="71"/>
      <c r="AV120" s="71"/>
      <c r="AW120" s="63"/>
    </row>
    <row r="121" spans="1:49" ht="3" customHeight="1">
      <c r="A121">
        <v>1</v>
      </c>
      <c r="B121">
        <v>1</v>
      </c>
      <c r="C121">
        <v>1</v>
      </c>
      <c r="D121">
        <v>1</v>
      </c>
      <c r="E121">
        <v>1</v>
      </c>
      <c r="F121">
        <v>0</v>
      </c>
      <c r="G121">
        <v>1</v>
      </c>
      <c r="H121">
        <v>1</v>
      </c>
      <c r="M121" s="4"/>
      <c r="AB121" s="62"/>
      <c r="AC121" s="53"/>
      <c r="AD121" s="53"/>
      <c r="AE121" s="53"/>
      <c r="AF121" s="53"/>
      <c r="AG121" s="53"/>
      <c r="AH121" s="53"/>
      <c r="AI121" s="53"/>
      <c r="AJ121" s="53"/>
      <c r="AK121" s="53"/>
      <c r="AL121" s="63"/>
      <c r="AM121" s="62"/>
      <c r="AN121" s="53"/>
      <c r="AO121" s="53"/>
      <c r="AP121" s="53"/>
      <c r="AQ121" s="53"/>
      <c r="AR121" s="53"/>
      <c r="AS121" s="53"/>
      <c r="AT121" s="53"/>
      <c r="AU121" s="53"/>
      <c r="AV121" s="53"/>
      <c r="AW121" s="63"/>
    </row>
    <row r="122" spans="1:49" ht="14.25" customHeight="1">
      <c r="A122">
        <v>1</v>
      </c>
      <c r="B122">
        <v>1</v>
      </c>
      <c r="C122">
        <v>0</v>
      </c>
      <c r="D122">
        <v>0</v>
      </c>
      <c r="E122">
        <v>1</v>
      </c>
      <c r="F122">
        <v>0</v>
      </c>
      <c r="G122">
        <v>0</v>
      </c>
      <c r="H122">
        <v>1</v>
      </c>
      <c r="K122" t="s">
        <v>3</v>
      </c>
      <c r="L122" t="s">
        <v>17</v>
      </c>
      <c r="M122" s="112"/>
      <c r="N122" t="s">
        <v>4</v>
      </c>
      <c r="P122" s="102"/>
      <c r="Q122" s="17"/>
      <c r="R122" s="17"/>
      <c r="S122" s="17"/>
      <c r="T122" s="17"/>
      <c r="V122" s="17"/>
      <c r="AB122" s="62"/>
      <c r="AC122" s="53"/>
      <c r="AD122" s="51"/>
      <c r="AE122" s="51"/>
      <c r="AF122" s="51"/>
      <c r="AG122" s="51"/>
      <c r="AH122" s="51"/>
      <c r="AI122" s="51"/>
      <c r="AJ122" s="51"/>
      <c r="AK122" s="51"/>
      <c r="AL122" s="67"/>
      <c r="AM122" s="62"/>
      <c r="AN122" s="53"/>
      <c r="AO122" s="51"/>
      <c r="AP122" s="51"/>
      <c r="AQ122" s="51"/>
      <c r="AR122" s="51"/>
      <c r="AS122" s="51"/>
      <c r="AT122" s="51"/>
      <c r="AU122" s="51"/>
      <c r="AV122" s="51"/>
      <c r="AW122" s="67"/>
    </row>
    <row r="123" spans="1:49" ht="3" customHeight="1">
      <c r="A123">
        <v>1</v>
      </c>
      <c r="B123">
        <v>1</v>
      </c>
      <c r="C123">
        <v>0</v>
      </c>
      <c r="D123">
        <v>0</v>
      </c>
      <c r="E123">
        <v>1</v>
      </c>
      <c r="F123">
        <v>0</v>
      </c>
      <c r="G123">
        <v>0</v>
      </c>
      <c r="H123">
        <v>1</v>
      </c>
      <c r="M123" s="4"/>
      <c r="P123" s="6"/>
      <c r="Q123" s="6"/>
      <c r="R123" s="6"/>
      <c r="AB123" s="62"/>
      <c r="AC123" s="53"/>
      <c r="AD123" s="53"/>
      <c r="AE123" s="53"/>
      <c r="AF123" s="53"/>
      <c r="AG123" s="53"/>
      <c r="AH123" s="53"/>
      <c r="AI123" s="71"/>
      <c r="AJ123" s="71"/>
      <c r="AK123" s="71"/>
      <c r="AL123" s="63"/>
      <c r="AM123" s="62"/>
      <c r="AN123" s="53"/>
      <c r="AO123" s="53"/>
      <c r="AP123" s="53"/>
      <c r="AQ123" s="53"/>
      <c r="AR123" s="53"/>
      <c r="AS123" s="53"/>
      <c r="AT123" s="71"/>
      <c r="AU123" s="71"/>
      <c r="AV123" s="71"/>
      <c r="AW123" s="63"/>
    </row>
    <row r="124" spans="1:49" ht="12.75" customHeight="1">
      <c r="A124">
        <v>1</v>
      </c>
      <c r="B124">
        <v>1</v>
      </c>
      <c r="C124">
        <v>1</v>
      </c>
      <c r="D124">
        <v>1</v>
      </c>
      <c r="E124">
        <v>1</v>
      </c>
      <c r="F124">
        <v>0</v>
      </c>
      <c r="G124">
        <v>1</v>
      </c>
      <c r="H124">
        <v>1</v>
      </c>
      <c r="M124" s="4"/>
      <c r="P124" s="6"/>
      <c r="Q124" s="6"/>
      <c r="R124" s="6"/>
      <c r="AB124" s="62"/>
      <c r="AC124" s="53"/>
      <c r="AD124" s="53"/>
      <c r="AE124" s="53"/>
      <c r="AF124" s="53"/>
      <c r="AG124" s="53"/>
      <c r="AH124" s="53"/>
      <c r="AI124" s="71"/>
      <c r="AJ124" s="71"/>
      <c r="AK124" s="71"/>
      <c r="AL124" s="63"/>
      <c r="AM124" s="62"/>
      <c r="AN124" s="53"/>
      <c r="AO124" s="53"/>
      <c r="AP124" s="53"/>
      <c r="AQ124" s="53"/>
      <c r="AR124" s="53"/>
      <c r="AS124" s="53"/>
      <c r="AT124" s="71"/>
      <c r="AU124" s="71"/>
      <c r="AV124" s="71"/>
      <c r="AW124" s="63"/>
    </row>
    <row r="125" spans="1:49" ht="3" customHeight="1">
      <c r="A125">
        <v>1</v>
      </c>
      <c r="B125">
        <v>1</v>
      </c>
      <c r="C125">
        <v>1</v>
      </c>
      <c r="D125">
        <v>1</v>
      </c>
      <c r="E125">
        <v>1</v>
      </c>
      <c r="F125">
        <v>0</v>
      </c>
      <c r="G125">
        <v>1</v>
      </c>
      <c r="H125">
        <v>1</v>
      </c>
      <c r="M125" s="4"/>
      <c r="P125" s="6"/>
      <c r="Q125" s="6"/>
      <c r="R125" s="6"/>
      <c r="AB125" s="62"/>
      <c r="AC125" s="53"/>
      <c r="AD125" s="53"/>
      <c r="AE125" s="53"/>
      <c r="AF125" s="53"/>
      <c r="AG125" s="53"/>
      <c r="AH125" s="53"/>
      <c r="AI125" s="71"/>
      <c r="AJ125" s="71"/>
      <c r="AK125" s="71"/>
      <c r="AL125" s="63"/>
      <c r="AM125" s="62"/>
      <c r="AN125" s="53"/>
      <c r="AO125" s="53"/>
      <c r="AP125" s="53"/>
      <c r="AQ125" s="53"/>
      <c r="AR125" s="53"/>
      <c r="AS125" s="53"/>
      <c r="AT125" s="71"/>
      <c r="AU125" s="71"/>
      <c r="AV125" s="71"/>
      <c r="AW125" s="63"/>
    </row>
    <row r="126" spans="1:49" ht="12.75" customHeight="1" hidden="1">
      <c r="A126">
        <v>0</v>
      </c>
      <c r="B126">
        <v>0</v>
      </c>
      <c r="C126">
        <v>0</v>
      </c>
      <c r="D126">
        <v>0</v>
      </c>
      <c r="E126">
        <v>0</v>
      </c>
      <c r="F126">
        <v>1</v>
      </c>
      <c r="G126">
        <v>0</v>
      </c>
      <c r="H126">
        <v>0</v>
      </c>
      <c r="K126" s="1" t="s">
        <v>121</v>
      </c>
      <c r="M126" s="4"/>
      <c r="P126" s="6"/>
      <c r="Q126" s="6"/>
      <c r="R126" s="6"/>
      <c r="AB126" s="62"/>
      <c r="AC126" s="53"/>
      <c r="AD126" s="66" t="s">
        <v>121</v>
      </c>
      <c r="AE126" s="53"/>
      <c r="AF126" s="53"/>
      <c r="AG126" s="53"/>
      <c r="AH126" s="53"/>
      <c r="AI126" s="71"/>
      <c r="AJ126" s="71"/>
      <c r="AK126" s="71"/>
      <c r="AL126" s="63"/>
      <c r="AM126" s="62"/>
      <c r="AN126" s="53"/>
      <c r="AO126" s="66" t="s">
        <v>121</v>
      </c>
      <c r="AP126" s="53"/>
      <c r="AQ126" s="53"/>
      <c r="AR126" s="53"/>
      <c r="AS126" s="53"/>
      <c r="AT126" s="71"/>
      <c r="AU126" s="71"/>
      <c r="AV126" s="71"/>
      <c r="AW126" s="63"/>
    </row>
    <row r="127" spans="1:49" ht="3" customHeight="1" hidden="1">
      <c r="A127">
        <v>0</v>
      </c>
      <c r="B127">
        <v>0</v>
      </c>
      <c r="C127">
        <v>0</v>
      </c>
      <c r="D127">
        <v>0</v>
      </c>
      <c r="E127">
        <v>0</v>
      </c>
      <c r="F127">
        <v>1</v>
      </c>
      <c r="G127">
        <v>0</v>
      </c>
      <c r="H127">
        <v>0</v>
      </c>
      <c r="M127" s="4"/>
      <c r="P127" s="6"/>
      <c r="Q127" s="6"/>
      <c r="R127" s="6"/>
      <c r="AB127" s="62"/>
      <c r="AC127" s="53"/>
      <c r="AD127" s="53"/>
      <c r="AE127" s="53"/>
      <c r="AF127" s="53"/>
      <c r="AG127" s="53"/>
      <c r="AH127" s="53"/>
      <c r="AI127" s="71"/>
      <c r="AJ127" s="71"/>
      <c r="AK127" s="71"/>
      <c r="AL127" s="63"/>
      <c r="AM127" s="62"/>
      <c r="AN127" s="53"/>
      <c r="AO127" s="53"/>
      <c r="AP127" s="53"/>
      <c r="AQ127" s="53"/>
      <c r="AR127" s="53"/>
      <c r="AS127" s="53"/>
      <c r="AT127" s="71"/>
      <c r="AU127" s="71"/>
      <c r="AV127" s="71"/>
      <c r="AW127" s="63"/>
    </row>
    <row r="128" spans="1:49" ht="12.75" customHeight="1" hidden="1">
      <c r="A128">
        <v>0</v>
      </c>
      <c r="B128">
        <v>0</v>
      </c>
      <c r="C128">
        <v>0</v>
      </c>
      <c r="D128">
        <v>0</v>
      </c>
      <c r="E128">
        <v>0</v>
      </c>
      <c r="F128">
        <v>1</v>
      </c>
      <c r="G128">
        <v>0</v>
      </c>
      <c r="H128">
        <v>0</v>
      </c>
      <c r="K128" s="8" t="s">
        <v>131</v>
      </c>
      <c r="M128" s="112"/>
      <c r="P128" s="6"/>
      <c r="Q128" s="6"/>
      <c r="R128" s="6"/>
      <c r="AB128" s="62"/>
      <c r="AC128" s="53"/>
      <c r="AD128" s="53"/>
      <c r="AE128" s="53"/>
      <c r="AF128" s="53"/>
      <c r="AG128" s="53"/>
      <c r="AH128" s="53"/>
      <c r="AI128" s="71"/>
      <c r="AJ128" s="71"/>
      <c r="AK128" s="71"/>
      <c r="AL128" s="63"/>
      <c r="AM128" s="62"/>
      <c r="AN128" s="53"/>
      <c r="AO128" s="53"/>
      <c r="AP128" s="53"/>
      <c r="AQ128" s="53"/>
      <c r="AR128" s="53"/>
      <c r="AS128" s="53"/>
      <c r="AT128" s="71"/>
      <c r="AU128" s="71"/>
      <c r="AV128" s="71"/>
      <c r="AW128" s="63"/>
    </row>
    <row r="129" spans="1:49" ht="3" customHeight="1" hidden="1">
      <c r="A129">
        <v>0</v>
      </c>
      <c r="B129">
        <v>0</v>
      </c>
      <c r="C129">
        <v>0</v>
      </c>
      <c r="D129">
        <v>0</v>
      </c>
      <c r="E129">
        <v>0</v>
      </c>
      <c r="F129">
        <v>1</v>
      </c>
      <c r="G129">
        <v>0</v>
      </c>
      <c r="H129">
        <v>0</v>
      </c>
      <c r="M129" s="4"/>
      <c r="P129" s="6"/>
      <c r="Q129" s="6"/>
      <c r="R129" s="6"/>
      <c r="AB129" s="62"/>
      <c r="AC129" s="53"/>
      <c r="AD129" s="53"/>
      <c r="AE129" s="53"/>
      <c r="AF129" s="53"/>
      <c r="AG129" s="53"/>
      <c r="AH129" s="53"/>
      <c r="AI129" s="71"/>
      <c r="AJ129" s="71"/>
      <c r="AK129" s="71"/>
      <c r="AL129" s="63"/>
      <c r="AM129" s="62"/>
      <c r="AN129" s="53"/>
      <c r="AO129" s="53"/>
      <c r="AP129" s="53"/>
      <c r="AQ129" s="53"/>
      <c r="AR129" s="53"/>
      <c r="AS129" s="53"/>
      <c r="AT129" s="71"/>
      <c r="AU129" s="71"/>
      <c r="AV129" s="71"/>
      <c r="AW129" s="63"/>
    </row>
    <row r="130" spans="1:49" ht="13.5" customHeight="1" hidden="1">
      <c r="A130">
        <v>0</v>
      </c>
      <c r="B130">
        <v>0</v>
      </c>
      <c r="C130">
        <v>0</v>
      </c>
      <c r="D130">
        <v>0</v>
      </c>
      <c r="E130">
        <v>0</v>
      </c>
      <c r="F130">
        <v>1</v>
      </c>
      <c r="G130">
        <v>0</v>
      </c>
      <c r="H130">
        <v>0</v>
      </c>
      <c r="K130" s="8" t="s">
        <v>149</v>
      </c>
      <c r="M130" s="112"/>
      <c r="N130" t="str">
        <f>IF($L$31="Metric",AG130,AR130)</f>
        <v>psi</v>
      </c>
      <c r="P130" s="119"/>
      <c r="Q130" s="119"/>
      <c r="R130" s="119"/>
      <c r="S130" s="119"/>
      <c r="T130" s="119"/>
      <c r="U130" s="110"/>
      <c r="AB130" s="62"/>
      <c r="AC130" s="53"/>
      <c r="AD130" s="61" t="s">
        <v>149</v>
      </c>
      <c r="AE130" s="53"/>
      <c r="AF130" s="84">
        <f>IF($L$31="Metric",M130,M130*0.0689475729)</f>
        <v>0</v>
      </c>
      <c r="AG130" s="61" t="s">
        <v>99</v>
      </c>
      <c r="AH130" s="53"/>
      <c r="AI130" s="71"/>
      <c r="AJ130" s="71"/>
      <c r="AK130" s="71"/>
      <c r="AL130" s="63"/>
      <c r="AM130" s="62"/>
      <c r="AN130" s="53"/>
      <c r="AO130" s="61" t="s">
        <v>149</v>
      </c>
      <c r="AP130" s="53"/>
      <c r="AQ130" s="84">
        <f>IF($L$31="English",M130,M130*14.5037738)</f>
        <v>0</v>
      </c>
      <c r="AR130" s="61" t="s">
        <v>107</v>
      </c>
      <c r="AS130" s="53"/>
      <c r="AT130" s="71"/>
      <c r="AU130" s="71"/>
      <c r="AV130" s="71"/>
      <c r="AW130" s="63"/>
    </row>
    <row r="131" spans="1:49" ht="3" customHeight="1" hidden="1">
      <c r="A131">
        <v>0</v>
      </c>
      <c r="B131">
        <v>0</v>
      </c>
      <c r="C131">
        <v>0</v>
      </c>
      <c r="D131">
        <v>0</v>
      </c>
      <c r="E131">
        <v>0</v>
      </c>
      <c r="F131">
        <v>1</v>
      </c>
      <c r="G131">
        <v>0</v>
      </c>
      <c r="H131">
        <v>0</v>
      </c>
      <c r="M131" s="4"/>
      <c r="P131" s="6"/>
      <c r="Q131" s="6"/>
      <c r="R131" s="6"/>
      <c r="AB131" s="62"/>
      <c r="AC131" s="53"/>
      <c r="AD131" s="53"/>
      <c r="AE131" s="53"/>
      <c r="AF131" s="53"/>
      <c r="AG131" s="53"/>
      <c r="AH131" s="53"/>
      <c r="AI131" s="71"/>
      <c r="AJ131" s="71"/>
      <c r="AK131" s="71"/>
      <c r="AL131" s="63"/>
      <c r="AM131" s="62"/>
      <c r="AN131" s="53"/>
      <c r="AO131" s="53"/>
      <c r="AP131" s="53"/>
      <c r="AQ131" s="53"/>
      <c r="AR131" s="53"/>
      <c r="AS131" s="53"/>
      <c r="AT131" s="71"/>
      <c r="AU131" s="71"/>
      <c r="AV131" s="71"/>
      <c r="AW131" s="63"/>
    </row>
    <row r="132" spans="1:49" ht="12.75" customHeight="1" hidden="1">
      <c r="A132">
        <v>0</v>
      </c>
      <c r="B132">
        <v>0</v>
      </c>
      <c r="C132">
        <v>0</v>
      </c>
      <c r="D132">
        <v>0</v>
      </c>
      <c r="E132">
        <v>0</v>
      </c>
      <c r="F132">
        <v>1</v>
      </c>
      <c r="G132">
        <v>0</v>
      </c>
      <c r="H132">
        <v>0</v>
      </c>
      <c r="K132" s="8" t="s">
        <v>154</v>
      </c>
      <c r="M132" s="117"/>
      <c r="N132" s="8" t="str">
        <f>IF($L$31="Metric",AG132,AR132)</f>
        <v>in-lb</v>
      </c>
      <c r="O132" s="7"/>
      <c r="P132" s="3"/>
      <c r="Q132" s="7"/>
      <c r="R132" s="3"/>
      <c r="AB132" s="62"/>
      <c r="AC132" s="53"/>
      <c r="AD132" s="61" t="s">
        <v>56</v>
      </c>
      <c r="AE132" s="53"/>
      <c r="AF132" s="87">
        <f>IF($L$31="Metric",M132,M132*0.112984829)</f>
        <v>0</v>
      </c>
      <c r="AG132" s="61" t="s">
        <v>101</v>
      </c>
      <c r="AH132" s="51"/>
      <c r="AI132" s="51"/>
      <c r="AJ132" s="51"/>
      <c r="AK132" s="51"/>
      <c r="AL132" s="63"/>
      <c r="AM132" s="62"/>
      <c r="AN132" s="53"/>
      <c r="AO132" s="61" t="s">
        <v>56</v>
      </c>
      <c r="AP132" s="53"/>
      <c r="AQ132" s="87">
        <f>IF($L$31="English",M132,M132*8.850745792)</f>
        <v>0</v>
      </c>
      <c r="AR132" s="61" t="s">
        <v>52</v>
      </c>
      <c r="AS132" s="51"/>
      <c r="AT132" s="51"/>
      <c r="AU132" s="51"/>
      <c r="AV132" s="51"/>
      <c r="AW132" s="63"/>
    </row>
    <row r="133" spans="1:49" ht="3" customHeight="1" hidden="1">
      <c r="A133">
        <v>0</v>
      </c>
      <c r="B133">
        <v>0</v>
      </c>
      <c r="C133">
        <v>0</v>
      </c>
      <c r="D133">
        <v>0</v>
      </c>
      <c r="E133">
        <v>0</v>
      </c>
      <c r="F133">
        <v>1</v>
      </c>
      <c r="G133">
        <v>0</v>
      </c>
      <c r="H133">
        <v>0</v>
      </c>
      <c r="K133" s="8"/>
      <c r="M133" s="7"/>
      <c r="N133" s="8"/>
      <c r="O133" s="7"/>
      <c r="P133" s="3"/>
      <c r="Q133" s="7"/>
      <c r="R133" s="3"/>
      <c r="AB133" s="62"/>
      <c r="AC133" s="53"/>
      <c r="AD133" s="61"/>
      <c r="AE133" s="53"/>
      <c r="AF133" s="51"/>
      <c r="AG133" s="61"/>
      <c r="AH133" s="51"/>
      <c r="AI133" s="51"/>
      <c r="AJ133" s="51"/>
      <c r="AK133" s="51"/>
      <c r="AL133" s="63"/>
      <c r="AM133" s="62"/>
      <c r="AN133" s="53"/>
      <c r="AO133" s="61"/>
      <c r="AP133" s="53"/>
      <c r="AQ133" s="51"/>
      <c r="AR133" s="61"/>
      <c r="AS133" s="51"/>
      <c r="AT133" s="51"/>
      <c r="AU133" s="51"/>
      <c r="AV133" s="51"/>
      <c r="AW133" s="63"/>
    </row>
    <row r="134" spans="1:49" ht="12.75" customHeight="1" hidden="1">
      <c r="A134">
        <v>0</v>
      </c>
      <c r="B134">
        <v>0</v>
      </c>
      <c r="C134">
        <v>0</v>
      </c>
      <c r="D134">
        <v>0</v>
      </c>
      <c r="E134">
        <v>0</v>
      </c>
      <c r="F134">
        <v>1</v>
      </c>
      <c r="G134">
        <v>0</v>
      </c>
      <c r="H134">
        <v>0</v>
      </c>
      <c r="K134" s="8" t="s">
        <v>155</v>
      </c>
      <c r="M134" s="114"/>
      <c r="N134" s="8" t="str">
        <f>IF($L$31="Metric",AG134,AR134)</f>
        <v>in-lb</v>
      </c>
      <c r="O134" s="7"/>
      <c r="P134" s="3"/>
      <c r="Q134" s="7"/>
      <c r="R134" s="3"/>
      <c r="AB134" s="62"/>
      <c r="AC134" s="53"/>
      <c r="AD134" s="61" t="s">
        <v>57</v>
      </c>
      <c r="AE134" s="53"/>
      <c r="AF134" s="87">
        <f>IF($L$31="Metric",M134,M134*0.112984829)</f>
        <v>0</v>
      </c>
      <c r="AG134" s="61" t="s">
        <v>101</v>
      </c>
      <c r="AH134" s="51"/>
      <c r="AI134" s="51"/>
      <c r="AJ134" s="51"/>
      <c r="AK134" s="51"/>
      <c r="AL134" s="63"/>
      <c r="AM134" s="62"/>
      <c r="AN134" s="53"/>
      <c r="AO134" s="61" t="s">
        <v>57</v>
      </c>
      <c r="AP134" s="53"/>
      <c r="AQ134" s="87">
        <f>IF($L$31="English",M134,M134*8.850745792)</f>
        <v>0</v>
      </c>
      <c r="AR134" s="61" t="s">
        <v>52</v>
      </c>
      <c r="AS134" s="51"/>
      <c r="AT134" s="51"/>
      <c r="AU134" s="51"/>
      <c r="AV134" s="51"/>
      <c r="AW134" s="63"/>
    </row>
    <row r="135" spans="1:49" ht="3" customHeight="1" hidden="1">
      <c r="A135">
        <v>0</v>
      </c>
      <c r="B135">
        <v>0</v>
      </c>
      <c r="C135">
        <v>0</v>
      </c>
      <c r="D135">
        <v>0</v>
      </c>
      <c r="E135">
        <v>0</v>
      </c>
      <c r="F135">
        <v>1</v>
      </c>
      <c r="G135">
        <v>0</v>
      </c>
      <c r="H135">
        <v>0</v>
      </c>
      <c r="K135" s="8"/>
      <c r="M135" s="7"/>
      <c r="N135" s="8"/>
      <c r="O135" s="7"/>
      <c r="P135" s="3"/>
      <c r="Q135" s="7"/>
      <c r="R135" s="3"/>
      <c r="AB135" s="62"/>
      <c r="AC135" s="53"/>
      <c r="AD135" s="61"/>
      <c r="AE135" s="53"/>
      <c r="AF135" s="93"/>
      <c r="AG135" s="61"/>
      <c r="AH135" s="51"/>
      <c r="AI135" s="51"/>
      <c r="AJ135" s="51"/>
      <c r="AK135" s="51"/>
      <c r="AL135" s="63"/>
      <c r="AM135" s="62"/>
      <c r="AN135" s="53"/>
      <c r="AO135" s="61"/>
      <c r="AP135" s="53"/>
      <c r="AQ135" s="93"/>
      <c r="AR135" s="61"/>
      <c r="AS135" s="51"/>
      <c r="AT135" s="51"/>
      <c r="AU135" s="51"/>
      <c r="AV135" s="51"/>
      <c r="AW135" s="63"/>
    </row>
    <row r="136" spans="1:49" ht="12.75" customHeight="1" hidden="1">
      <c r="A136">
        <v>0</v>
      </c>
      <c r="B136">
        <v>0</v>
      </c>
      <c r="C136">
        <v>0</v>
      </c>
      <c r="D136">
        <v>0</v>
      </c>
      <c r="E136">
        <v>0</v>
      </c>
      <c r="F136">
        <v>1</v>
      </c>
      <c r="G136">
        <v>0</v>
      </c>
      <c r="H136">
        <v>0</v>
      </c>
      <c r="K136" s="8" t="s">
        <v>137</v>
      </c>
      <c r="M136" s="112"/>
      <c r="N136" s="8" t="str">
        <f>IF($L$31="Metric",AG136,AR136)</f>
        <v>lbm-ft²</v>
      </c>
      <c r="P136" s="6"/>
      <c r="Q136" s="6"/>
      <c r="R136" s="6"/>
      <c r="AB136" s="62"/>
      <c r="AC136" s="53"/>
      <c r="AD136" s="61" t="s">
        <v>137</v>
      </c>
      <c r="AE136" s="53"/>
      <c r="AF136" s="84">
        <f>IF($L$31="Metric",M136,M136*0.0421401101)</f>
        <v>0</v>
      </c>
      <c r="AG136" s="61" t="s">
        <v>49</v>
      </c>
      <c r="AH136" s="53"/>
      <c r="AI136" s="71"/>
      <c r="AJ136" s="71"/>
      <c r="AK136" s="71"/>
      <c r="AL136" s="63"/>
      <c r="AM136" s="62"/>
      <c r="AN136" s="53"/>
      <c r="AO136" s="61" t="s">
        <v>137</v>
      </c>
      <c r="AP136" s="53"/>
      <c r="AQ136" s="84">
        <f>IF($L$31="English",M136,M136*23.7303604)</f>
        <v>0</v>
      </c>
      <c r="AR136" s="61" t="s">
        <v>109</v>
      </c>
      <c r="AS136" s="53"/>
      <c r="AT136" s="71"/>
      <c r="AU136" s="71"/>
      <c r="AV136" s="71"/>
      <c r="AW136" s="63"/>
    </row>
    <row r="137" spans="1:49" ht="3" customHeight="1" hidden="1">
      <c r="A137">
        <v>0</v>
      </c>
      <c r="B137">
        <v>0</v>
      </c>
      <c r="C137">
        <v>0</v>
      </c>
      <c r="D137">
        <v>0</v>
      </c>
      <c r="E137">
        <v>0</v>
      </c>
      <c r="F137">
        <v>1</v>
      </c>
      <c r="G137">
        <v>0</v>
      </c>
      <c r="H137">
        <v>0</v>
      </c>
      <c r="M137" s="4"/>
      <c r="P137" s="6"/>
      <c r="Q137" s="6"/>
      <c r="R137" s="6"/>
      <c r="AB137" s="62"/>
      <c r="AC137" s="53"/>
      <c r="AD137" s="53"/>
      <c r="AE137" s="53"/>
      <c r="AF137" s="53"/>
      <c r="AG137" s="53"/>
      <c r="AH137" s="53"/>
      <c r="AI137" s="71"/>
      <c r="AJ137" s="71"/>
      <c r="AK137" s="71"/>
      <c r="AL137" s="63"/>
      <c r="AM137" s="62"/>
      <c r="AN137" s="53"/>
      <c r="AO137" s="53"/>
      <c r="AP137" s="53"/>
      <c r="AQ137" s="53"/>
      <c r="AR137" s="53"/>
      <c r="AS137" s="53"/>
      <c r="AT137" s="71"/>
      <c r="AU137" s="71"/>
      <c r="AV137" s="71"/>
      <c r="AW137" s="63"/>
    </row>
    <row r="138" spans="1:49" ht="12.75" customHeight="1" hidden="1">
      <c r="A138">
        <v>0</v>
      </c>
      <c r="B138">
        <v>0</v>
      </c>
      <c r="C138">
        <v>0</v>
      </c>
      <c r="D138">
        <v>0</v>
      </c>
      <c r="E138">
        <v>0</v>
      </c>
      <c r="F138">
        <v>1</v>
      </c>
      <c r="G138">
        <v>0</v>
      </c>
      <c r="H138">
        <v>0</v>
      </c>
      <c r="K138" s="8" t="s">
        <v>138</v>
      </c>
      <c r="M138" s="112"/>
      <c r="N138" s="8" t="str">
        <f>IF($L$31="Metric",AG138,AR138)</f>
        <v>in-lb</v>
      </c>
      <c r="P138" s="6"/>
      <c r="Q138" s="6"/>
      <c r="R138" s="6"/>
      <c r="AB138" s="62"/>
      <c r="AC138" s="53"/>
      <c r="AD138" s="61" t="s">
        <v>138</v>
      </c>
      <c r="AE138" s="53"/>
      <c r="AF138" s="87">
        <f>IF($L$31="Metric",M138,M138*0.112984829)</f>
        <v>0</v>
      </c>
      <c r="AG138" s="61" t="s">
        <v>101</v>
      </c>
      <c r="AH138" s="53"/>
      <c r="AI138" s="71"/>
      <c r="AJ138" s="71"/>
      <c r="AK138" s="71"/>
      <c r="AL138" s="63"/>
      <c r="AM138" s="62"/>
      <c r="AN138" s="53"/>
      <c r="AO138" s="61" t="s">
        <v>138</v>
      </c>
      <c r="AP138" s="53"/>
      <c r="AQ138" s="87">
        <f>IF($L$31="English",M138,M138*8.850745792)</f>
        <v>0</v>
      </c>
      <c r="AR138" s="61" t="s">
        <v>52</v>
      </c>
      <c r="AS138" s="53"/>
      <c r="AT138" s="71"/>
      <c r="AU138" s="71"/>
      <c r="AV138" s="71"/>
      <c r="AW138" s="63"/>
    </row>
    <row r="139" spans="1:49" ht="3" customHeight="1" hidden="1">
      <c r="A139">
        <v>0</v>
      </c>
      <c r="B139">
        <v>0</v>
      </c>
      <c r="C139">
        <v>0</v>
      </c>
      <c r="D139">
        <v>0</v>
      </c>
      <c r="E139">
        <v>0</v>
      </c>
      <c r="F139">
        <v>1</v>
      </c>
      <c r="G139">
        <v>0</v>
      </c>
      <c r="H139">
        <v>0</v>
      </c>
      <c r="M139" s="4"/>
      <c r="AB139" s="62"/>
      <c r="AC139" s="53"/>
      <c r="AD139" s="53"/>
      <c r="AE139" s="53"/>
      <c r="AF139" s="53"/>
      <c r="AG139" s="53"/>
      <c r="AH139" s="53"/>
      <c r="AI139" s="53"/>
      <c r="AJ139" s="53"/>
      <c r="AK139" s="53"/>
      <c r="AL139" s="63"/>
      <c r="AM139" s="62"/>
      <c r="AN139" s="53"/>
      <c r="AO139" s="53"/>
      <c r="AP139" s="53"/>
      <c r="AQ139" s="53"/>
      <c r="AR139" s="53"/>
      <c r="AS139" s="53"/>
      <c r="AT139" s="53"/>
      <c r="AU139" s="53"/>
      <c r="AV139" s="53"/>
      <c r="AW139" s="63"/>
    </row>
    <row r="140" spans="1:49" ht="14.25" customHeight="1" hidden="1">
      <c r="A140">
        <v>0</v>
      </c>
      <c r="B140">
        <v>0</v>
      </c>
      <c r="C140">
        <v>0</v>
      </c>
      <c r="D140">
        <v>0</v>
      </c>
      <c r="E140">
        <v>0</v>
      </c>
      <c r="F140">
        <v>1</v>
      </c>
      <c r="G140">
        <v>0</v>
      </c>
      <c r="H140">
        <v>0</v>
      </c>
      <c r="K140" t="s">
        <v>3</v>
      </c>
      <c r="L140" t="s">
        <v>17</v>
      </c>
      <c r="M140" s="112"/>
      <c r="N140" t="s">
        <v>4</v>
      </c>
      <c r="P140" s="102"/>
      <c r="Q140" s="102"/>
      <c r="R140" s="102"/>
      <c r="S140" s="102"/>
      <c r="T140" s="102"/>
      <c r="AB140" s="62"/>
      <c r="AC140" s="53"/>
      <c r="AD140" s="51"/>
      <c r="AE140" s="51"/>
      <c r="AF140" s="51"/>
      <c r="AG140" s="51"/>
      <c r="AH140" s="51"/>
      <c r="AI140" s="51"/>
      <c r="AJ140" s="51"/>
      <c r="AK140" s="51"/>
      <c r="AL140" s="67"/>
      <c r="AM140" s="62"/>
      <c r="AN140" s="53"/>
      <c r="AO140" s="51"/>
      <c r="AP140" s="51"/>
      <c r="AQ140" s="51"/>
      <c r="AR140" s="51"/>
      <c r="AS140" s="51"/>
      <c r="AT140" s="51"/>
      <c r="AU140" s="51"/>
      <c r="AV140" s="51"/>
      <c r="AW140" s="67"/>
    </row>
    <row r="141" spans="1:49" ht="3" customHeight="1" hidden="1">
      <c r="A141">
        <v>0</v>
      </c>
      <c r="B141">
        <v>0</v>
      </c>
      <c r="C141">
        <v>0</v>
      </c>
      <c r="D141">
        <v>0</v>
      </c>
      <c r="E141">
        <v>0</v>
      </c>
      <c r="F141">
        <v>1</v>
      </c>
      <c r="G141">
        <v>0</v>
      </c>
      <c r="H141">
        <v>0</v>
      </c>
      <c r="M141" s="4"/>
      <c r="P141" s="6"/>
      <c r="Q141" s="6"/>
      <c r="R141" s="6"/>
      <c r="AB141" s="62"/>
      <c r="AC141" s="53"/>
      <c r="AD141" s="53"/>
      <c r="AE141" s="53"/>
      <c r="AF141" s="53"/>
      <c r="AG141" s="53"/>
      <c r="AH141" s="53"/>
      <c r="AI141" s="71"/>
      <c r="AJ141" s="71"/>
      <c r="AK141" s="71"/>
      <c r="AL141" s="63"/>
      <c r="AM141" s="62"/>
      <c r="AN141" s="53"/>
      <c r="AO141" s="53"/>
      <c r="AP141" s="53"/>
      <c r="AQ141" s="53"/>
      <c r="AR141" s="53"/>
      <c r="AS141" s="53"/>
      <c r="AT141" s="71"/>
      <c r="AU141" s="71"/>
      <c r="AV141" s="71"/>
      <c r="AW141" s="63"/>
    </row>
    <row r="142" spans="1:49" ht="12.75" customHeight="1" hidden="1">
      <c r="A142">
        <v>0</v>
      </c>
      <c r="B142">
        <v>0</v>
      </c>
      <c r="C142">
        <v>0</v>
      </c>
      <c r="D142">
        <v>0</v>
      </c>
      <c r="E142">
        <v>0</v>
      </c>
      <c r="F142">
        <v>0</v>
      </c>
      <c r="G142">
        <v>0</v>
      </c>
      <c r="H142">
        <v>0</v>
      </c>
      <c r="M142" s="4"/>
      <c r="P142" s="6"/>
      <c r="Q142" s="6"/>
      <c r="R142" s="6"/>
      <c r="AB142" s="62"/>
      <c r="AC142" s="53"/>
      <c r="AD142" s="53"/>
      <c r="AE142" s="53"/>
      <c r="AF142" s="53"/>
      <c r="AG142" s="53"/>
      <c r="AH142" s="53"/>
      <c r="AI142" s="71"/>
      <c r="AJ142" s="71"/>
      <c r="AK142" s="71"/>
      <c r="AL142" s="63"/>
      <c r="AM142" s="62"/>
      <c r="AN142" s="53"/>
      <c r="AO142" s="53"/>
      <c r="AP142" s="53"/>
      <c r="AQ142" s="53"/>
      <c r="AR142" s="53"/>
      <c r="AS142" s="53"/>
      <c r="AT142" s="71"/>
      <c r="AU142" s="71"/>
      <c r="AV142" s="71"/>
      <c r="AW142" s="63"/>
    </row>
    <row r="143" spans="1:49" ht="3" customHeight="1" hidden="1">
      <c r="A143">
        <v>0</v>
      </c>
      <c r="B143">
        <v>0</v>
      </c>
      <c r="C143">
        <v>0</v>
      </c>
      <c r="D143">
        <v>0</v>
      </c>
      <c r="E143">
        <v>0</v>
      </c>
      <c r="F143">
        <v>0</v>
      </c>
      <c r="G143">
        <v>0</v>
      </c>
      <c r="H143">
        <v>0</v>
      </c>
      <c r="M143" s="4"/>
      <c r="P143" s="6"/>
      <c r="Q143" s="6"/>
      <c r="R143" s="6"/>
      <c r="AB143" s="62"/>
      <c r="AC143" s="53"/>
      <c r="AD143" s="53"/>
      <c r="AE143" s="53"/>
      <c r="AF143" s="53"/>
      <c r="AG143" s="53"/>
      <c r="AH143" s="53"/>
      <c r="AI143" s="71"/>
      <c r="AJ143" s="71"/>
      <c r="AK143" s="71"/>
      <c r="AL143" s="63"/>
      <c r="AM143" s="62"/>
      <c r="AN143" s="53"/>
      <c r="AO143" s="53"/>
      <c r="AP143" s="53"/>
      <c r="AQ143" s="53"/>
      <c r="AR143" s="53"/>
      <c r="AS143" s="53"/>
      <c r="AT143" s="71"/>
      <c r="AU143" s="71"/>
      <c r="AV143" s="71"/>
      <c r="AW143" s="63"/>
    </row>
    <row r="144" spans="1:49" ht="12.75" customHeight="1">
      <c r="A144">
        <v>1</v>
      </c>
      <c r="B144">
        <v>1</v>
      </c>
      <c r="C144">
        <v>1</v>
      </c>
      <c r="D144">
        <v>1</v>
      </c>
      <c r="E144">
        <v>1</v>
      </c>
      <c r="F144">
        <v>1</v>
      </c>
      <c r="G144">
        <v>1</v>
      </c>
      <c r="H144">
        <v>1</v>
      </c>
      <c r="M144" s="4"/>
      <c r="P144" s="6"/>
      <c r="Q144" s="6"/>
      <c r="R144" s="6"/>
      <c r="AB144" s="62"/>
      <c r="AC144" s="53"/>
      <c r="AD144" s="53"/>
      <c r="AE144" s="53"/>
      <c r="AF144" s="53"/>
      <c r="AG144" s="53"/>
      <c r="AH144" s="53"/>
      <c r="AI144" s="71"/>
      <c r="AJ144" s="71"/>
      <c r="AK144" s="71"/>
      <c r="AL144" s="63"/>
      <c r="AM144" s="62"/>
      <c r="AN144" s="53"/>
      <c r="AO144" s="53"/>
      <c r="AP144" s="53"/>
      <c r="AQ144" s="53"/>
      <c r="AR144" s="53"/>
      <c r="AS144" s="53"/>
      <c r="AT144" s="71"/>
      <c r="AU144" s="71"/>
      <c r="AV144" s="71"/>
      <c r="AW144" s="63"/>
    </row>
    <row r="145" spans="1:49" ht="3" customHeight="1">
      <c r="A145">
        <v>1</v>
      </c>
      <c r="B145">
        <v>1</v>
      </c>
      <c r="C145">
        <v>1</v>
      </c>
      <c r="D145">
        <v>1</v>
      </c>
      <c r="E145">
        <v>1</v>
      </c>
      <c r="F145">
        <v>1</v>
      </c>
      <c r="G145">
        <v>1</v>
      </c>
      <c r="H145">
        <v>1</v>
      </c>
      <c r="M145" s="4"/>
      <c r="P145" s="6"/>
      <c r="Q145" s="6"/>
      <c r="R145" s="6"/>
      <c r="AB145" s="62"/>
      <c r="AC145" s="53"/>
      <c r="AD145" s="53"/>
      <c r="AE145" s="53"/>
      <c r="AF145" s="53"/>
      <c r="AG145" s="53"/>
      <c r="AH145" s="53"/>
      <c r="AI145" s="71"/>
      <c r="AJ145" s="71"/>
      <c r="AK145" s="71"/>
      <c r="AL145" s="63"/>
      <c r="AM145" s="62"/>
      <c r="AN145" s="53"/>
      <c r="AO145" s="53"/>
      <c r="AP145" s="53"/>
      <c r="AQ145" s="53"/>
      <c r="AR145" s="53"/>
      <c r="AS145" s="53"/>
      <c r="AT145" s="71"/>
      <c r="AU145" s="71"/>
      <c r="AV145" s="71"/>
      <c r="AW145" s="63"/>
    </row>
    <row r="146" spans="1:49" ht="13.5" customHeight="1">
      <c r="A146">
        <v>1</v>
      </c>
      <c r="B146">
        <v>1</v>
      </c>
      <c r="C146">
        <v>1</v>
      </c>
      <c r="D146">
        <v>1</v>
      </c>
      <c r="E146">
        <v>1</v>
      </c>
      <c r="F146">
        <v>0</v>
      </c>
      <c r="G146">
        <v>1</v>
      </c>
      <c r="H146">
        <v>1</v>
      </c>
      <c r="K146" t="s">
        <v>8</v>
      </c>
      <c r="L146" t="s">
        <v>20</v>
      </c>
      <c r="M146" s="112"/>
      <c r="O146" s="7"/>
      <c r="P146" s="3"/>
      <c r="R146" s="3"/>
      <c r="AB146" s="62"/>
      <c r="AC146" s="53"/>
      <c r="AD146" s="53"/>
      <c r="AE146" s="53"/>
      <c r="AF146" s="53"/>
      <c r="AG146" s="72"/>
      <c r="AH146" s="51"/>
      <c r="AI146" s="51"/>
      <c r="AJ146" s="53"/>
      <c r="AK146" s="51"/>
      <c r="AL146" s="63"/>
      <c r="AM146" s="62"/>
      <c r="AN146" s="53"/>
      <c r="AO146" s="53"/>
      <c r="AP146" s="53"/>
      <c r="AQ146" s="53"/>
      <c r="AR146" s="72"/>
      <c r="AS146" s="51"/>
      <c r="AT146" s="51"/>
      <c r="AU146" s="53"/>
      <c r="AV146" s="51"/>
      <c r="AW146" s="63"/>
    </row>
    <row r="147" spans="1:49" ht="3" customHeight="1">
      <c r="A147">
        <v>1</v>
      </c>
      <c r="B147">
        <v>1</v>
      </c>
      <c r="C147">
        <v>1</v>
      </c>
      <c r="D147">
        <v>1</v>
      </c>
      <c r="E147">
        <v>1</v>
      </c>
      <c r="F147">
        <v>0</v>
      </c>
      <c r="G147">
        <v>1</v>
      </c>
      <c r="H147">
        <v>1</v>
      </c>
      <c r="O147" s="4"/>
      <c r="P147" s="6"/>
      <c r="Q147" s="6"/>
      <c r="R147" s="6"/>
      <c r="AB147" s="62"/>
      <c r="AC147" s="53"/>
      <c r="AD147" s="53"/>
      <c r="AE147" s="53"/>
      <c r="AF147" s="53"/>
      <c r="AG147" s="53"/>
      <c r="AH147" s="53"/>
      <c r="AI147" s="71"/>
      <c r="AJ147" s="71"/>
      <c r="AK147" s="71"/>
      <c r="AL147" s="63"/>
      <c r="AM147" s="62"/>
      <c r="AN147" s="53"/>
      <c r="AO147" s="53"/>
      <c r="AP147" s="53"/>
      <c r="AQ147" s="53"/>
      <c r="AR147" s="53"/>
      <c r="AS147" s="53"/>
      <c r="AT147" s="71"/>
      <c r="AU147" s="71"/>
      <c r="AV147" s="71"/>
      <c r="AW147" s="63"/>
    </row>
    <row r="148" spans="1:49" ht="12.75" customHeight="1">
      <c r="A148">
        <v>1</v>
      </c>
      <c r="B148">
        <v>1</v>
      </c>
      <c r="C148">
        <v>1</v>
      </c>
      <c r="D148">
        <v>1</v>
      </c>
      <c r="E148">
        <v>1</v>
      </c>
      <c r="F148">
        <v>0</v>
      </c>
      <c r="G148">
        <v>1</v>
      </c>
      <c r="H148">
        <v>1</v>
      </c>
      <c r="K148" t="s">
        <v>44</v>
      </c>
      <c r="L148" t="s">
        <v>18</v>
      </c>
      <c r="M148" s="115"/>
      <c r="N148" t="str">
        <f>IF($L$31="Metric",AG148,AR148)</f>
        <v>in</v>
      </c>
      <c r="O148" s="28"/>
      <c r="P148" s="10" t="s">
        <v>165</v>
      </c>
      <c r="Q148" s="114"/>
      <c r="R148" s="3"/>
      <c r="S148" t="str">
        <f>IF($L$31="Metric",AL148,AW148)</f>
        <v>in</v>
      </c>
      <c r="AB148" s="62"/>
      <c r="AC148" s="53"/>
      <c r="AD148" s="53" t="s">
        <v>44</v>
      </c>
      <c r="AE148" s="53" t="s">
        <v>18</v>
      </c>
      <c r="AF148" s="85">
        <f>IF($L$31="Metric",M148,M148*0.0254)</f>
        <v>0</v>
      </c>
      <c r="AG148" s="53" t="s">
        <v>100</v>
      </c>
      <c r="AH148" s="57" t="s">
        <v>55</v>
      </c>
      <c r="AI148" s="53"/>
      <c r="AJ148" s="86">
        <f>IF($L$31="Metric",Q148,Q148*0.0254)</f>
        <v>0</v>
      </c>
      <c r="AK148" s="51"/>
      <c r="AL148" s="63" t="s">
        <v>100</v>
      </c>
      <c r="AM148" s="62"/>
      <c r="AN148" s="53"/>
      <c r="AO148" s="53" t="s">
        <v>44</v>
      </c>
      <c r="AP148" s="53" t="s">
        <v>18</v>
      </c>
      <c r="AQ148" s="56">
        <f>IF($L$31="English",M148,M148*39.3701)</f>
        <v>0</v>
      </c>
      <c r="AR148" s="61" t="s">
        <v>108</v>
      </c>
      <c r="AS148" s="57" t="s">
        <v>55</v>
      </c>
      <c r="AT148" s="53"/>
      <c r="AU148" s="87">
        <f>IF($L$31="English",Q148,Q148*39.3701)</f>
        <v>0</v>
      </c>
      <c r="AV148" s="51"/>
      <c r="AW148" s="82" t="s">
        <v>108</v>
      </c>
    </row>
    <row r="149" spans="1:49" ht="3" customHeight="1">
      <c r="A149">
        <v>1</v>
      </c>
      <c r="B149">
        <v>1</v>
      </c>
      <c r="C149">
        <v>1</v>
      </c>
      <c r="D149">
        <v>1</v>
      </c>
      <c r="E149">
        <v>1</v>
      </c>
      <c r="F149">
        <v>0</v>
      </c>
      <c r="G149">
        <v>1</v>
      </c>
      <c r="H149">
        <v>1</v>
      </c>
      <c r="M149" s="15"/>
      <c r="O149" s="7"/>
      <c r="P149" s="3"/>
      <c r="Q149" s="3"/>
      <c r="R149" s="3"/>
      <c r="AB149" s="62"/>
      <c r="AC149" s="53"/>
      <c r="AD149" s="53"/>
      <c r="AE149" s="53"/>
      <c r="AF149" s="58"/>
      <c r="AG149" s="53"/>
      <c r="AH149" s="51"/>
      <c r="AI149" s="51"/>
      <c r="AJ149" s="51"/>
      <c r="AK149" s="51"/>
      <c r="AL149" s="63"/>
      <c r="AM149" s="62"/>
      <c r="AN149" s="53"/>
      <c r="AO149" s="53"/>
      <c r="AP149" s="53"/>
      <c r="AQ149" s="58"/>
      <c r="AR149" s="53"/>
      <c r="AS149" s="51"/>
      <c r="AT149" s="51"/>
      <c r="AU149" s="51"/>
      <c r="AV149" s="51"/>
      <c r="AW149" s="63"/>
    </row>
    <row r="150" spans="1:49" ht="12.75" customHeight="1">
      <c r="A150">
        <v>1</v>
      </c>
      <c r="B150">
        <v>1</v>
      </c>
      <c r="C150">
        <v>1</v>
      </c>
      <c r="D150">
        <v>1</v>
      </c>
      <c r="E150">
        <v>1</v>
      </c>
      <c r="F150">
        <v>0</v>
      </c>
      <c r="G150">
        <v>1</v>
      </c>
      <c r="H150">
        <v>1</v>
      </c>
      <c r="K150" s="8" t="s">
        <v>50</v>
      </c>
      <c r="L150" s="26" t="s">
        <v>51</v>
      </c>
      <c r="M150" s="115"/>
      <c r="N150" t="str">
        <f>IF($L$31="Metric",AG150,AR150)</f>
        <v>in</v>
      </c>
      <c r="O150" s="7"/>
      <c r="P150" s="3"/>
      <c r="Q150" s="3"/>
      <c r="R150" s="3"/>
      <c r="AB150" s="62"/>
      <c r="AC150" s="53"/>
      <c r="AD150" s="61" t="s">
        <v>50</v>
      </c>
      <c r="AE150" s="73" t="s">
        <v>51</v>
      </c>
      <c r="AF150" s="85">
        <f>IF($L$31="Metric",M150,M150*0.0254)</f>
        <v>0</v>
      </c>
      <c r="AG150" s="53" t="s">
        <v>100</v>
      </c>
      <c r="AH150" s="51"/>
      <c r="AI150" s="51"/>
      <c r="AJ150" s="51"/>
      <c r="AK150" s="51"/>
      <c r="AL150" s="63"/>
      <c r="AM150" s="62"/>
      <c r="AN150" s="53"/>
      <c r="AO150" s="61" t="s">
        <v>50</v>
      </c>
      <c r="AP150" s="73" t="s">
        <v>51</v>
      </c>
      <c r="AQ150" s="56">
        <f>IF($L$31="English",M150,M150*39.3701)</f>
        <v>0</v>
      </c>
      <c r="AR150" s="61" t="s">
        <v>108</v>
      </c>
      <c r="AS150" s="51"/>
      <c r="AT150" s="51"/>
      <c r="AU150" s="51"/>
      <c r="AV150" s="51"/>
      <c r="AW150" s="63"/>
    </row>
    <row r="151" spans="1:49" ht="3" customHeight="1">
      <c r="A151">
        <v>1</v>
      </c>
      <c r="B151">
        <v>1</v>
      </c>
      <c r="C151">
        <v>1</v>
      </c>
      <c r="D151">
        <v>1</v>
      </c>
      <c r="E151">
        <v>1</v>
      </c>
      <c r="F151">
        <v>0</v>
      </c>
      <c r="G151">
        <v>1</v>
      </c>
      <c r="H151">
        <v>1</v>
      </c>
      <c r="M151" s="15"/>
      <c r="O151" s="7"/>
      <c r="P151" s="3"/>
      <c r="Q151" s="3"/>
      <c r="R151" s="3"/>
      <c r="AB151" s="62"/>
      <c r="AC151" s="53"/>
      <c r="AD151" s="53"/>
      <c r="AE151" s="53"/>
      <c r="AF151" s="58"/>
      <c r="AG151" s="53"/>
      <c r="AH151" s="51"/>
      <c r="AI151" s="51"/>
      <c r="AJ151" s="51"/>
      <c r="AK151" s="51"/>
      <c r="AL151" s="63"/>
      <c r="AM151" s="62"/>
      <c r="AN151" s="53"/>
      <c r="AO151" s="53"/>
      <c r="AP151" s="53"/>
      <c r="AQ151" s="58"/>
      <c r="AR151" s="53"/>
      <c r="AS151" s="51"/>
      <c r="AT151" s="51"/>
      <c r="AU151" s="51"/>
      <c r="AV151" s="51"/>
      <c r="AW151" s="63"/>
    </row>
    <row r="152" spans="1:49" ht="12.75" customHeight="1">
      <c r="A152">
        <v>1</v>
      </c>
      <c r="B152">
        <v>1</v>
      </c>
      <c r="C152">
        <v>1</v>
      </c>
      <c r="D152">
        <v>1</v>
      </c>
      <c r="E152">
        <v>1</v>
      </c>
      <c r="F152">
        <v>1</v>
      </c>
      <c r="G152">
        <v>1</v>
      </c>
      <c r="H152">
        <v>1</v>
      </c>
      <c r="K152" s="19" t="s">
        <v>43</v>
      </c>
      <c r="L152" s="20"/>
      <c r="M152" s="115"/>
      <c r="N152" t="str">
        <f>IF($L$31="Metric",AG152,AR152)</f>
        <v>in</v>
      </c>
      <c r="P152" s="99"/>
      <c r="Q152" s="7"/>
      <c r="R152" s="3"/>
      <c r="AB152" s="62"/>
      <c r="AC152" s="53"/>
      <c r="AD152" s="74" t="s">
        <v>43</v>
      </c>
      <c r="AE152" s="75"/>
      <c r="AF152" s="85">
        <f>IF($L$31="Metric",M152,M152*0.0254)</f>
        <v>0</v>
      </c>
      <c r="AG152" s="53" t="s">
        <v>100</v>
      </c>
      <c r="AH152" s="59"/>
      <c r="AI152" s="75"/>
      <c r="AJ152" s="51"/>
      <c r="AK152" s="51"/>
      <c r="AL152" s="63"/>
      <c r="AM152" s="62"/>
      <c r="AN152" s="53"/>
      <c r="AO152" s="74" t="s">
        <v>43</v>
      </c>
      <c r="AP152" s="75"/>
      <c r="AQ152" s="56">
        <f>IF($L$31="English",M152,M152*39.3701)</f>
        <v>0</v>
      </c>
      <c r="AR152" s="61" t="s">
        <v>108</v>
      </c>
      <c r="AS152" s="59"/>
      <c r="AT152" s="75"/>
      <c r="AU152" s="51"/>
      <c r="AV152" s="51"/>
      <c r="AW152" s="63"/>
    </row>
    <row r="153" spans="1:49" ht="3" customHeight="1">
      <c r="A153">
        <v>1</v>
      </c>
      <c r="B153">
        <v>1</v>
      </c>
      <c r="C153">
        <v>1</v>
      </c>
      <c r="D153">
        <v>1</v>
      </c>
      <c r="E153">
        <v>1</v>
      </c>
      <c r="F153">
        <v>1</v>
      </c>
      <c r="G153">
        <v>1</v>
      </c>
      <c r="H153">
        <v>1</v>
      </c>
      <c r="K153" s="19"/>
      <c r="L153" s="20"/>
      <c r="M153" s="15"/>
      <c r="O153" s="21"/>
      <c r="P153" s="20"/>
      <c r="Q153" s="7"/>
      <c r="R153" s="3"/>
      <c r="AB153" s="62"/>
      <c r="AC153" s="53"/>
      <c r="AD153" s="74"/>
      <c r="AE153" s="75"/>
      <c r="AF153" s="58"/>
      <c r="AG153" s="53"/>
      <c r="AH153" s="60"/>
      <c r="AI153" s="75"/>
      <c r="AJ153" s="51"/>
      <c r="AK153" s="51"/>
      <c r="AL153" s="63"/>
      <c r="AM153" s="62"/>
      <c r="AN153" s="53"/>
      <c r="AO153" s="74"/>
      <c r="AP153" s="75"/>
      <c r="AQ153" s="58"/>
      <c r="AR153" s="53"/>
      <c r="AS153" s="60"/>
      <c r="AT153" s="75"/>
      <c r="AU153" s="51"/>
      <c r="AV153" s="51"/>
      <c r="AW153" s="63"/>
    </row>
    <row r="154" spans="1:49" ht="12.75" customHeight="1">
      <c r="A154">
        <v>1</v>
      </c>
      <c r="B154">
        <v>1</v>
      </c>
      <c r="C154">
        <v>1</v>
      </c>
      <c r="D154">
        <v>1</v>
      </c>
      <c r="E154">
        <v>1</v>
      </c>
      <c r="F154">
        <v>1</v>
      </c>
      <c r="G154">
        <v>1</v>
      </c>
      <c r="H154">
        <v>1</v>
      </c>
      <c r="K154" t="s">
        <v>156</v>
      </c>
      <c r="M154" s="115"/>
      <c r="N154" t="str">
        <f>IF($L$31="Metric",AG154,AR154)</f>
        <v>in</v>
      </c>
      <c r="O154" s="27" t="s">
        <v>166</v>
      </c>
      <c r="P154" s="10" t="s">
        <v>167</v>
      </c>
      <c r="Q154" s="114"/>
      <c r="R154" s="3"/>
      <c r="S154" t="str">
        <f>IF($L$31="Metric",AL154,AW154)</f>
        <v>in</v>
      </c>
      <c r="AB154" s="62"/>
      <c r="AC154" s="53"/>
      <c r="AD154" s="53" t="s">
        <v>45</v>
      </c>
      <c r="AE154" s="53"/>
      <c r="AF154" s="85">
        <f>IF($L$31="Metric",M154,M154*0.0254)</f>
        <v>0</v>
      </c>
      <c r="AG154" s="53" t="s">
        <v>100</v>
      </c>
      <c r="AH154" s="59" t="s">
        <v>54</v>
      </c>
      <c r="AI154" s="51"/>
      <c r="AJ154" s="86">
        <f>IF($L$31="Metric",Q154,Q154*0.0254)</f>
        <v>0</v>
      </c>
      <c r="AK154" s="51"/>
      <c r="AL154" s="63" t="s">
        <v>100</v>
      </c>
      <c r="AM154" s="62"/>
      <c r="AN154" s="53"/>
      <c r="AO154" s="53" t="s">
        <v>45</v>
      </c>
      <c r="AP154" s="53"/>
      <c r="AQ154" s="56">
        <f>IF($L$31="English",M154,M154*39.3701)</f>
        <v>0</v>
      </c>
      <c r="AR154" s="61" t="s">
        <v>108</v>
      </c>
      <c r="AS154" s="59" t="s">
        <v>54</v>
      </c>
      <c r="AT154" s="51"/>
      <c r="AU154" s="87">
        <f>IF($L$31="English",Q154,Q154*39.3701)</f>
        <v>0</v>
      </c>
      <c r="AV154" s="51"/>
      <c r="AW154" s="82" t="s">
        <v>108</v>
      </c>
    </row>
    <row r="155" spans="1:49" ht="3" customHeight="1">
      <c r="A155">
        <v>1</v>
      </c>
      <c r="B155">
        <v>1</v>
      </c>
      <c r="C155">
        <v>1</v>
      </c>
      <c r="D155">
        <v>1</v>
      </c>
      <c r="E155">
        <v>1</v>
      </c>
      <c r="F155">
        <v>1</v>
      </c>
      <c r="G155">
        <v>1</v>
      </c>
      <c r="H155">
        <v>1</v>
      </c>
      <c r="M155" s="15"/>
      <c r="O155" s="7"/>
      <c r="P155" s="3"/>
      <c r="Q155" s="7"/>
      <c r="R155" s="3"/>
      <c r="AB155" s="62"/>
      <c r="AC155" s="53"/>
      <c r="AD155" s="53"/>
      <c r="AE155" s="53"/>
      <c r="AF155" s="58"/>
      <c r="AG155" s="53"/>
      <c r="AH155" s="51"/>
      <c r="AI155" s="51"/>
      <c r="AJ155" s="51"/>
      <c r="AK155" s="51"/>
      <c r="AL155" s="63"/>
      <c r="AM155" s="62"/>
      <c r="AN155" s="53"/>
      <c r="AO155" s="53"/>
      <c r="AP155" s="53"/>
      <c r="AQ155" s="58"/>
      <c r="AR155" s="53"/>
      <c r="AS155" s="51"/>
      <c r="AT155" s="51"/>
      <c r="AU155" s="51"/>
      <c r="AV155" s="51"/>
      <c r="AW155" s="63"/>
    </row>
    <row r="156" spans="1:49" ht="12.75" customHeight="1">
      <c r="A156">
        <v>1</v>
      </c>
      <c r="B156">
        <v>1</v>
      </c>
      <c r="C156">
        <v>1</v>
      </c>
      <c r="D156">
        <v>1</v>
      </c>
      <c r="E156">
        <v>1</v>
      </c>
      <c r="F156">
        <v>1</v>
      </c>
      <c r="G156">
        <v>1</v>
      </c>
      <c r="H156">
        <v>1</v>
      </c>
      <c r="K156" s="8" t="s">
        <v>157</v>
      </c>
      <c r="M156" s="115"/>
      <c r="O156" s="27"/>
      <c r="P156" s="111" t="s">
        <v>158</v>
      </c>
      <c r="Q156" s="114"/>
      <c r="R156" s="3"/>
      <c r="S156" t="str">
        <f>IF($L$31="Metric",AL156,AW156)</f>
        <v>in</v>
      </c>
      <c r="AB156" s="62"/>
      <c r="AC156" s="53"/>
      <c r="AD156" s="53"/>
      <c r="AE156" s="53"/>
      <c r="AF156" s="58"/>
      <c r="AG156" s="53"/>
      <c r="AH156" s="59" t="s">
        <v>53</v>
      </c>
      <c r="AI156" s="75"/>
      <c r="AJ156" s="86">
        <f>IF($L$31="Metric",Q156,Q156*0.0254)</f>
        <v>0</v>
      </c>
      <c r="AK156" s="51"/>
      <c r="AL156" s="63" t="s">
        <v>100</v>
      </c>
      <c r="AM156" s="62"/>
      <c r="AN156" s="53"/>
      <c r="AO156" s="53"/>
      <c r="AP156" s="53"/>
      <c r="AQ156" s="58"/>
      <c r="AR156" s="53"/>
      <c r="AS156" s="59" t="s">
        <v>53</v>
      </c>
      <c r="AT156" s="75"/>
      <c r="AU156" s="87">
        <f>IF($L$31="English",Q156,Q156*39.3701)</f>
        <v>0</v>
      </c>
      <c r="AV156" s="51"/>
      <c r="AW156" s="82" t="s">
        <v>108</v>
      </c>
    </row>
    <row r="157" spans="1:49" ht="3" customHeight="1">
      <c r="A157">
        <v>1</v>
      </c>
      <c r="B157">
        <v>1</v>
      </c>
      <c r="C157">
        <v>1</v>
      </c>
      <c r="D157">
        <v>1</v>
      </c>
      <c r="E157">
        <v>1</v>
      </c>
      <c r="F157">
        <v>1</v>
      </c>
      <c r="G157">
        <v>1</v>
      </c>
      <c r="H157">
        <v>1</v>
      </c>
      <c r="M157" s="15"/>
      <c r="O157" s="7"/>
      <c r="P157" s="3"/>
      <c r="Q157" s="7"/>
      <c r="R157" s="3"/>
      <c r="AB157" s="62"/>
      <c r="AC157" s="53"/>
      <c r="AD157" s="53"/>
      <c r="AE157" s="53"/>
      <c r="AF157" s="58"/>
      <c r="AG157" s="53"/>
      <c r="AH157" s="51"/>
      <c r="AI157" s="51"/>
      <c r="AJ157" s="51"/>
      <c r="AK157" s="51"/>
      <c r="AL157" s="63"/>
      <c r="AM157" s="62"/>
      <c r="AN157" s="53"/>
      <c r="AO157" s="53"/>
      <c r="AP157" s="53"/>
      <c r="AQ157" s="58"/>
      <c r="AR157" s="53"/>
      <c r="AS157" s="51"/>
      <c r="AT157" s="51"/>
      <c r="AU157" s="51"/>
      <c r="AV157" s="51"/>
      <c r="AW157" s="63"/>
    </row>
    <row r="158" spans="1:49" ht="12.75" customHeight="1">
      <c r="A158">
        <v>1</v>
      </c>
      <c r="B158">
        <v>1</v>
      </c>
      <c r="C158">
        <v>1</v>
      </c>
      <c r="D158">
        <v>1</v>
      </c>
      <c r="E158">
        <v>1</v>
      </c>
      <c r="F158">
        <v>0</v>
      </c>
      <c r="G158">
        <v>1</v>
      </c>
      <c r="H158">
        <v>1</v>
      </c>
      <c r="K158" s="8"/>
      <c r="M158" s="15"/>
      <c r="N158" s="8"/>
      <c r="O158" s="7"/>
      <c r="P158" s="3"/>
      <c r="Q158" s="7"/>
      <c r="R158" s="3"/>
      <c r="AB158" s="62"/>
      <c r="AC158" s="53"/>
      <c r="AD158" s="61"/>
      <c r="AE158" s="53"/>
      <c r="AF158" s="58"/>
      <c r="AG158" s="53"/>
      <c r="AH158" s="51"/>
      <c r="AI158" s="51"/>
      <c r="AJ158" s="51"/>
      <c r="AK158" s="51"/>
      <c r="AL158" s="63"/>
      <c r="AM158" s="62"/>
      <c r="AN158" s="53"/>
      <c r="AO158" s="61"/>
      <c r="AP158" s="53"/>
      <c r="AQ158" s="58"/>
      <c r="AR158" s="53"/>
      <c r="AS158" s="51"/>
      <c r="AT158" s="51"/>
      <c r="AU158" s="51"/>
      <c r="AV158" s="51"/>
      <c r="AW158" s="63"/>
    </row>
    <row r="159" spans="1:49" ht="12.75" customHeight="1">
      <c r="A159">
        <v>1</v>
      </c>
      <c r="B159">
        <v>1</v>
      </c>
      <c r="C159">
        <v>1</v>
      </c>
      <c r="D159">
        <v>1</v>
      </c>
      <c r="E159">
        <v>1</v>
      </c>
      <c r="F159">
        <v>1</v>
      </c>
      <c r="G159">
        <v>1</v>
      </c>
      <c r="H159">
        <v>1</v>
      </c>
      <c r="K159" s="8"/>
      <c r="M159" s="15"/>
      <c r="N159" s="8"/>
      <c r="O159" s="7"/>
      <c r="P159" s="3"/>
      <c r="Q159" s="7"/>
      <c r="R159" s="3"/>
      <c r="AB159" s="62"/>
      <c r="AC159" s="53"/>
      <c r="AD159" s="61"/>
      <c r="AE159" s="53"/>
      <c r="AF159" s="58"/>
      <c r="AG159" s="53"/>
      <c r="AH159" s="51"/>
      <c r="AI159" s="51"/>
      <c r="AJ159" s="51"/>
      <c r="AK159" s="51"/>
      <c r="AL159" s="63"/>
      <c r="AM159" s="62"/>
      <c r="AN159" s="53"/>
      <c r="AO159" s="61"/>
      <c r="AP159" s="53"/>
      <c r="AQ159" s="58"/>
      <c r="AR159" s="53"/>
      <c r="AS159" s="51"/>
      <c r="AT159" s="51"/>
      <c r="AU159" s="51"/>
      <c r="AV159" s="51"/>
      <c r="AW159" s="63"/>
    </row>
    <row r="160" spans="1:49" ht="12.75" customHeight="1">
      <c r="A160">
        <v>1</v>
      </c>
      <c r="B160">
        <v>1</v>
      </c>
      <c r="C160">
        <v>1</v>
      </c>
      <c r="D160">
        <v>1</v>
      </c>
      <c r="E160">
        <v>1</v>
      </c>
      <c r="F160">
        <v>1</v>
      </c>
      <c r="G160">
        <v>1</v>
      </c>
      <c r="H160">
        <v>1</v>
      </c>
      <c r="I160" s="1" t="s">
        <v>9</v>
      </c>
      <c r="N160" s="8"/>
      <c r="Q160" s="1"/>
      <c r="AB160" s="64" t="s">
        <v>9</v>
      </c>
      <c r="AC160" s="53"/>
      <c r="AD160" s="53"/>
      <c r="AE160" s="53"/>
      <c r="AF160" s="53"/>
      <c r="AG160" s="53"/>
      <c r="AH160" s="53"/>
      <c r="AI160" s="53"/>
      <c r="AJ160" s="66"/>
      <c r="AK160" s="53"/>
      <c r="AL160" s="63"/>
      <c r="AM160" s="64" t="s">
        <v>9</v>
      </c>
      <c r="AN160" s="53"/>
      <c r="AO160" s="53"/>
      <c r="AP160" s="53"/>
      <c r="AQ160" s="53"/>
      <c r="AR160" s="53"/>
      <c r="AS160" s="53"/>
      <c r="AT160" s="53"/>
      <c r="AU160" s="66"/>
      <c r="AV160" s="53"/>
      <c r="AW160" s="63"/>
    </row>
    <row r="161" spans="1:49" ht="3" customHeight="1">
      <c r="A161">
        <v>1</v>
      </c>
      <c r="B161">
        <v>1</v>
      </c>
      <c r="C161">
        <v>1</v>
      </c>
      <c r="D161">
        <v>1</v>
      </c>
      <c r="E161">
        <v>1</v>
      </c>
      <c r="F161">
        <v>1</v>
      </c>
      <c r="G161">
        <v>1</v>
      </c>
      <c r="H161">
        <v>1</v>
      </c>
      <c r="I161" s="1"/>
      <c r="N161" s="8"/>
      <c r="Q161" s="1"/>
      <c r="AB161" s="64"/>
      <c r="AC161" s="53"/>
      <c r="AD161" s="53"/>
      <c r="AE161" s="53"/>
      <c r="AF161" s="53"/>
      <c r="AG161" s="53"/>
      <c r="AH161" s="53"/>
      <c r="AI161" s="53"/>
      <c r="AJ161" s="66"/>
      <c r="AK161" s="53"/>
      <c r="AL161" s="63"/>
      <c r="AM161" s="64"/>
      <c r="AN161" s="53"/>
      <c r="AO161" s="53"/>
      <c r="AP161" s="53"/>
      <c r="AQ161" s="53"/>
      <c r="AR161" s="53"/>
      <c r="AS161" s="53"/>
      <c r="AT161" s="53"/>
      <c r="AU161" s="66"/>
      <c r="AV161" s="53"/>
      <c r="AW161" s="63"/>
    </row>
    <row r="162" spans="1:49" ht="12.75" customHeight="1">
      <c r="A162">
        <v>1</v>
      </c>
      <c r="B162">
        <v>1</v>
      </c>
      <c r="C162">
        <v>1</v>
      </c>
      <c r="D162">
        <v>1</v>
      </c>
      <c r="E162">
        <v>1</v>
      </c>
      <c r="F162">
        <v>0</v>
      </c>
      <c r="G162">
        <v>1</v>
      </c>
      <c r="H162">
        <v>1</v>
      </c>
      <c r="I162" s="1"/>
      <c r="K162" s="8" t="s">
        <v>168</v>
      </c>
      <c r="L162" t="s">
        <v>21</v>
      </c>
      <c r="M162" s="121">
        <f>IF('Sheet 1'!M162="","",'Sheet 1'!M162)</f>
      </c>
      <c r="N162" s="8" t="s">
        <v>6</v>
      </c>
      <c r="P162" s="100"/>
      <c r="AB162" s="64"/>
      <c r="AC162" s="53"/>
      <c r="AD162" s="53"/>
      <c r="AE162" s="53"/>
      <c r="AF162" s="53"/>
      <c r="AG162" s="53"/>
      <c r="AH162" s="53"/>
      <c r="AI162" s="53"/>
      <c r="AJ162" s="53"/>
      <c r="AK162" s="53"/>
      <c r="AL162" s="63"/>
      <c r="AM162" s="64"/>
      <c r="AN162" s="53"/>
      <c r="AO162" s="53"/>
      <c r="AP162" s="53"/>
      <c r="AQ162" s="53"/>
      <c r="AR162" s="53"/>
      <c r="AS162" s="53"/>
      <c r="AT162" s="53"/>
      <c r="AU162" s="53"/>
      <c r="AV162" s="53"/>
      <c r="AW162" s="63"/>
    </row>
    <row r="163" spans="1:49" ht="3" customHeight="1">
      <c r="A163">
        <v>1</v>
      </c>
      <c r="B163">
        <v>1</v>
      </c>
      <c r="C163">
        <v>1</v>
      </c>
      <c r="D163">
        <v>1</v>
      </c>
      <c r="E163">
        <v>1</v>
      </c>
      <c r="F163">
        <v>0</v>
      </c>
      <c r="G163">
        <v>1</v>
      </c>
      <c r="H163">
        <v>1</v>
      </c>
      <c r="K163" s="10"/>
      <c r="M163" s="4"/>
      <c r="N163" s="8"/>
      <c r="AB163" s="62"/>
      <c r="AC163" s="53"/>
      <c r="AD163" s="65"/>
      <c r="AE163" s="53"/>
      <c r="AF163" s="53"/>
      <c r="AG163" s="53"/>
      <c r="AH163" s="53"/>
      <c r="AI163" s="53"/>
      <c r="AJ163" s="53"/>
      <c r="AK163" s="53"/>
      <c r="AL163" s="63"/>
      <c r="AM163" s="62"/>
      <c r="AN163" s="53"/>
      <c r="AO163" s="65"/>
      <c r="AP163" s="53"/>
      <c r="AQ163" s="53"/>
      <c r="AR163" s="53"/>
      <c r="AS163" s="53"/>
      <c r="AT163" s="53"/>
      <c r="AU163" s="53"/>
      <c r="AV163" s="53"/>
      <c r="AW163" s="63"/>
    </row>
    <row r="164" spans="1:49" ht="12.75" customHeight="1">
      <c r="A164">
        <v>1</v>
      </c>
      <c r="B164">
        <v>1</v>
      </c>
      <c r="C164">
        <v>0</v>
      </c>
      <c r="D164">
        <v>0</v>
      </c>
      <c r="E164">
        <v>1</v>
      </c>
      <c r="F164">
        <v>0</v>
      </c>
      <c r="G164">
        <v>0</v>
      </c>
      <c r="H164">
        <v>1</v>
      </c>
      <c r="K164" t="s">
        <v>10</v>
      </c>
      <c r="L164" t="s">
        <v>22</v>
      </c>
      <c r="M164" s="121">
        <f>IF('Sheet 1'!M164="","",'Sheet 1'!M164)</f>
      </c>
      <c r="N164" s="8" t="str">
        <f>IF($L$31="Metric",AG164,AR164)</f>
        <v>mph</v>
      </c>
      <c r="AB164" s="62"/>
      <c r="AC164" s="53"/>
      <c r="AD164" s="53" t="s">
        <v>10</v>
      </c>
      <c r="AE164" s="53" t="s">
        <v>22</v>
      </c>
      <c r="AF164" s="84" t="e">
        <f>IF($L$31="Metric",M164,M164*1.60934)</f>
        <v>#VALUE!</v>
      </c>
      <c r="AG164" s="76" t="s">
        <v>102</v>
      </c>
      <c r="AH164" s="53"/>
      <c r="AI164" s="53"/>
      <c r="AJ164" s="53"/>
      <c r="AK164" s="53"/>
      <c r="AL164" s="63"/>
      <c r="AM164" s="62"/>
      <c r="AN164" s="53"/>
      <c r="AO164" s="53" t="s">
        <v>10</v>
      </c>
      <c r="AP164" s="53" t="s">
        <v>22</v>
      </c>
      <c r="AQ164" s="84">
        <f>IF($L$31="English",M164,M164*0.621371)</f>
      </c>
      <c r="AR164" s="76" t="s">
        <v>104</v>
      </c>
      <c r="AS164" s="53"/>
      <c r="AT164" s="53"/>
      <c r="AU164" s="53"/>
      <c r="AV164" s="53"/>
      <c r="AW164" s="63"/>
    </row>
    <row r="165" spans="1:49" ht="3" customHeight="1">
      <c r="A165">
        <v>1</v>
      </c>
      <c r="B165">
        <v>1</v>
      </c>
      <c r="C165">
        <v>0</v>
      </c>
      <c r="D165">
        <v>0</v>
      </c>
      <c r="E165">
        <v>1</v>
      </c>
      <c r="F165">
        <v>0</v>
      </c>
      <c r="G165">
        <v>0</v>
      </c>
      <c r="H165">
        <v>1</v>
      </c>
      <c r="M165" s="4"/>
      <c r="N165" s="8"/>
      <c r="P165" s="8"/>
      <c r="AB165" s="62"/>
      <c r="AC165" s="53"/>
      <c r="AD165" s="53"/>
      <c r="AE165" s="53"/>
      <c r="AF165" s="53"/>
      <c r="AG165" s="61"/>
      <c r="AH165" s="61"/>
      <c r="AI165" s="53"/>
      <c r="AJ165" s="53"/>
      <c r="AK165" s="53"/>
      <c r="AL165" s="63"/>
      <c r="AM165" s="62"/>
      <c r="AN165" s="53"/>
      <c r="AO165" s="53"/>
      <c r="AP165" s="53"/>
      <c r="AQ165" s="53"/>
      <c r="AR165" s="61"/>
      <c r="AS165" s="61"/>
      <c r="AT165" s="53"/>
      <c r="AU165" s="53"/>
      <c r="AV165" s="53"/>
      <c r="AW165" s="63"/>
    </row>
    <row r="166" spans="1:49" ht="12.75" customHeight="1">
      <c r="A166">
        <v>0</v>
      </c>
      <c r="B166">
        <v>0</v>
      </c>
      <c r="C166">
        <v>0</v>
      </c>
      <c r="D166">
        <v>0</v>
      </c>
      <c r="E166">
        <v>0</v>
      </c>
      <c r="F166">
        <v>1</v>
      </c>
      <c r="G166">
        <v>0</v>
      </c>
      <c r="H166">
        <v>1</v>
      </c>
      <c r="K166" s="8" t="s">
        <v>134</v>
      </c>
      <c r="L166" s="94" t="s">
        <v>133</v>
      </c>
      <c r="M166" s="121">
        <f>IF('Sheet 1'!M166="","",'Sheet 1'!M166)</f>
      </c>
      <c r="N166" s="8" t="s">
        <v>132</v>
      </c>
      <c r="Q166" s="6"/>
      <c r="R166" s="6"/>
      <c r="S166" s="6"/>
      <c r="AB166" s="62"/>
      <c r="AC166" s="53"/>
      <c r="AD166" s="53"/>
      <c r="AE166" s="53"/>
      <c r="AF166" s="53"/>
      <c r="AG166" s="53"/>
      <c r="AH166" s="53"/>
      <c r="AI166" s="71"/>
      <c r="AJ166" s="71"/>
      <c r="AK166" s="71"/>
      <c r="AL166" s="63"/>
      <c r="AM166" s="62"/>
      <c r="AN166" s="53"/>
      <c r="AO166" s="53"/>
      <c r="AP166" s="53"/>
      <c r="AQ166" s="53"/>
      <c r="AR166" s="53"/>
      <c r="AS166" s="53"/>
      <c r="AT166" s="71"/>
      <c r="AU166" s="71"/>
      <c r="AV166" s="71"/>
      <c r="AW166" s="63"/>
    </row>
    <row r="167" spans="1:49" ht="3" customHeight="1">
      <c r="A167">
        <v>0</v>
      </c>
      <c r="B167">
        <v>0</v>
      </c>
      <c r="C167">
        <v>0</v>
      </c>
      <c r="D167">
        <v>0</v>
      </c>
      <c r="E167">
        <v>0</v>
      </c>
      <c r="F167">
        <v>1</v>
      </c>
      <c r="G167">
        <v>0</v>
      </c>
      <c r="H167">
        <v>1</v>
      </c>
      <c r="M167" s="4"/>
      <c r="Q167" s="6"/>
      <c r="R167" s="6"/>
      <c r="S167" s="6"/>
      <c r="AB167" s="62"/>
      <c r="AC167" s="53"/>
      <c r="AD167" s="53"/>
      <c r="AE167" s="53"/>
      <c r="AF167" s="53"/>
      <c r="AG167" s="53"/>
      <c r="AH167" s="53"/>
      <c r="AI167" s="71"/>
      <c r="AJ167" s="71"/>
      <c r="AK167" s="71"/>
      <c r="AL167" s="63"/>
      <c r="AM167" s="62"/>
      <c r="AN167" s="53"/>
      <c r="AO167" s="53"/>
      <c r="AP167" s="53"/>
      <c r="AQ167" s="53"/>
      <c r="AR167" s="53"/>
      <c r="AS167" s="53"/>
      <c r="AT167" s="71"/>
      <c r="AU167" s="71"/>
      <c r="AV167" s="71"/>
      <c r="AW167" s="63"/>
    </row>
    <row r="168" spans="1:49" ht="12.75" customHeight="1" thickBot="1">
      <c r="A168">
        <v>1</v>
      </c>
      <c r="B168">
        <v>1</v>
      </c>
      <c r="C168">
        <v>1</v>
      </c>
      <c r="D168">
        <v>1</v>
      </c>
      <c r="E168">
        <v>1</v>
      </c>
      <c r="F168">
        <v>0</v>
      </c>
      <c r="G168">
        <v>1</v>
      </c>
      <c r="H168">
        <v>1</v>
      </c>
      <c r="K168" s="5" t="s">
        <v>11</v>
      </c>
      <c r="L168" t="s">
        <v>23</v>
      </c>
      <c r="M168" s="121">
        <f>IF('Sheet 1'!M168="","",'Sheet 1'!M168)</f>
      </c>
      <c r="N168" s="8" t="str">
        <f>IF($L$31="Metric",AG168,AR168)</f>
        <v>ft</v>
      </c>
      <c r="P168" s="101"/>
      <c r="Q168" s="11"/>
      <c r="AB168" s="77"/>
      <c r="AC168" s="78"/>
      <c r="AD168" s="79" t="s">
        <v>11</v>
      </c>
      <c r="AE168" s="78" t="s">
        <v>23</v>
      </c>
      <c r="AF168" s="83" t="e">
        <f>IF($L$31="Metric",M168,M168*0.3048)</f>
        <v>#VALUE!</v>
      </c>
      <c r="AG168" s="80" t="s">
        <v>100</v>
      </c>
      <c r="AH168" s="78"/>
      <c r="AI168" s="80"/>
      <c r="AJ168" s="78"/>
      <c r="AK168" s="78"/>
      <c r="AL168" s="81"/>
      <c r="AM168" s="77"/>
      <c r="AN168" s="78"/>
      <c r="AO168" s="79" t="s">
        <v>11</v>
      </c>
      <c r="AP168" s="78" t="s">
        <v>23</v>
      </c>
      <c r="AQ168" s="83">
        <f>IF($L$31="English",M168,M168*3.28084)</f>
      </c>
      <c r="AR168" s="80" t="s">
        <v>103</v>
      </c>
      <c r="AS168" s="78"/>
      <c r="AT168" s="80"/>
      <c r="AU168" s="78"/>
      <c r="AV168" s="78"/>
      <c r="AW168" s="81"/>
    </row>
    <row r="169" spans="1:43" ht="3" customHeight="1">
      <c r="A169">
        <v>1</v>
      </c>
      <c r="B169">
        <v>1</v>
      </c>
      <c r="C169">
        <v>1</v>
      </c>
      <c r="D169">
        <v>1</v>
      </c>
      <c r="E169">
        <v>1</v>
      </c>
      <c r="F169">
        <v>0</v>
      </c>
      <c r="G169">
        <v>1</v>
      </c>
      <c r="H169">
        <v>1</v>
      </c>
      <c r="K169" s="10"/>
      <c r="M169" s="4"/>
      <c r="AD169" s="10"/>
      <c r="AF169" s="4"/>
      <c r="AO169" s="10"/>
      <c r="AQ169" s="4"/>
    </row>
    <row r="170" spans="1:51" ht="12.75" customHeight="1">
      <c r="A170">
        <v>0</v>
      </c>
      <c r="B170">
        <v>0</v>
      </c>
      <c r="C170">
        <v>0</v>
      </c>
      <c r="D170">
        <v>0</v>
      </c>
      <c r="E170">
        <v>0</v>
      </c>
      <c r="F170">
        <v>1</v>
      </c>
      <c r="G170">
        <v>0</v>
      </c>
      <c r="H170">
        <v>1</v>
      </c>
      <c r="K170" s="8" t="s">
        <v>135</v>
      </c>
      <c r="L170" s="8" t="s">
        <v>136</v>
      </c>
      <c r="M170" s="121">
        <f>IF('Sheet 1'!M170="","",'Sheet 1'!M170)</f>
      </c>
      <c r="N170" s="8" t="s">
        <v>13</v>
      </c>
      <c r="Q170" s="6"/>
      <c r="R170" s="6"/>
      <c r="S170" s="6"/>
      <c r="AB170" s="2"/>
      <c r="AC170" s="2"/>
      <c r="AD170" s="2"/>
      <c r="AE170" s="2"/>
      <c r="AF170" s="2"/>
      <c r="AG170" s="2"/>
      <c r="AH170" s="2"/>
      <c r="AI170" s="95"/>
      <c r="AJ170" s="95"/>
      <c r="AK170" s="95"/>
      <c r="AL170" s="2"/>
      <c r="AM170" s="2"/>
      <c r="AN170" s="2"/>
      <c r="AO170" s="2"/>
      <c r="AP170" s="2"/>
      <c r="AQ170" s="2"/>
      <c r="AR170" s="2"/>
      <c r="AS170" s="2"/>
      <c r="AT170" s="95"/>
      <c r="AU170" s="95"/>
      <c r="AV170" s="95"/>
      <c r="AW170" s="2"/>
      <c r="AX170" s="2"/>
      <c r="AY170" s="2"/>
    </row>
    <row r="171" spans="1:51" ht="3" customHeight="1">
      <c r="A171">
        <v>0</v>
      </c>
      <c r="B171">
        <v>0</v>
      </c>
      <c r="C171">
        <v>0</v>
      </c>
      <c r="D171">
        <v>0</v>
      </c>
      <c r="E171">
        <v>0</v>
      </c>
      <c r="F171">
        <v>1</v>
      </c>
      <c r="G171">
        <v>0</v>
      </c>
      <c r="H171">
        <v>1</v>
      </c>
      <c r="M171" s="4"/>
      <c r="Q171" s="6"/>
      <c r="R171" s="6"/>
      <c r="S171" s="6"/>
      <c r="AB171" s="2"/>
      <c r="AC171" s="2"/>
      <c r="AD171" s="2"/>
      <c r="AE171" s="2"/>
      <c r="AF171" s="2"/>
      <c r="AG171" s="2"/>
      <c r="AH171" s="2"/>
      <c r="AI171" s="95"/>
      <c r="AJ171" s="95"/>
      <c r="AK171" s="95"/>
      <c r="AL171" s="2"/>
      <c r="AM171" s="2"/>
      <c r="AN171" s="2"/>
      <c r="AO171" s="2"/>
      <c r="AP171" s="2"/>
      <c r="AQ171" s="2"/>
      <c r="AR171" s="2"/>
      <c r="AS171" s="2"/>
      <c r="AT171" s="95"/>
      <c r="AU171" s="95"/>
      <c r="AV171" s="95"/>
      <c r="AW171" s="2"/>
      <c r="AX171" s="2"/>
      <c r="AY171" s="2"/>
    </row>
    <row r="172" spans="1:51" ht="12.75" customHeight="1">
      <c r="A172">
        <v>1</v>
      </c>
      <c r="B172">
        <v>1</v>
      </c>
      <c r="C172">
        <v>1</v>
      </c>
      <c r="D172">
        <v>1</v>
      </c>
      <c r="E172">
        <v>1</v>
      </c>
      <c r="F172">
        <v>1</v>
      </c>
      <c r="G172">
        <v>1</v>
      </c>
      <c r="H172">
        <v>1</v>
      </c>
      <c r="K172" t="s">
        <v>12</v>
      </c>
      <c r="L172" t="s">
        <v>24</v>
      </c>
      <c r="M172" s="112"/>
      <c r="N172" t="s">
        <v>13</v>
      </c>
      <c r="P172" s="103"/>
      <c r="Q172" s="103"/>
      <c r="R172" s="103"/>
      <c r="S172" s="103"/>
      <c r="T172" s="103"/>
      <c r="AB172" s="2"/>
      <c r="AC172" s="2"/>
      <c r="AD172" s="2"/>
      <c r="AE172" s="2"/>
      <c r="AF172" s="2"/>
      <c r="AG172" s="2"/>
      <c r="AH172" s="49"/>
      <c r="AI172" s="16"/>
      <c r="AJ172" s="16"/>
      <c r="AK172" s="16"/>
      <c r="AL172" s="16"/>
      <c r="AM172" s="2"/>
      <c r="AN172" s="2"/>
      <c r="AO172" s="2"/>
      <c r="AP172" s="2"/>
      <c r="AQ172" s="2"/>
      <c r="AR172" s="2"/>
      <c r="AS172" s="49"/>
      <c r="AT172" s="16"/>
      <c r="AU172" s="16"/>
      <c r="AV172" s="16"/>
      <c r="AW172" s="16"/>
      <c r="AX172" s="2"/>
      <c r="AY172" s="2"/>
    </row>
    <row r="173" spans="1:51" ht="3" customHeight="1">
      <c r="A173">
        <v>1</v>
      </c>
      <c r="B173">
        <v>1</v>
      </c>
      <c r="C173">
        <v>1</v>
      </c>
      <c r="D173">
        <v>1</v>
      </c>
      <c r="E173">
        <v>1</v>
      </c>
      <c r="F173">
        <v>1</v>
      </c>
      <c r="G173">
        <v>1</v>
      </c>
      <c r="H173">
        <v>1</v>
      </c>
      <c r="M173" s="4"/>
      <c r="Q173" s="3"/>
      <c r="R173" s="3"/>
      <c r="S173" s="3"/>
      <c r="AB173" s="2"/>
      <c r="AC173" s="2"/>
      <c r="AD173" s="2"/>
      <c r="AE173" s="2"/>
      <c r="AF173" s="2"/>
      <c r="AG173" s="2"/>
      <c r="AH173" s="2"/>
      <c r="AI173" s="16"/>
      <c r="AJ173" s="16"/>
      <c r="AK173" s="16"/>
      <c r="AL173" s="2"/>
      <c r="AM173" s="2"/>
      <c r="AN173" s="2"/>
      <c r="AO173" s="2"/>
      <c r="AP173" s="2"/>
      <c r="AQ173" s="2"/>
      <c r="AR173" s="2"/>
      <c r="AS173" s="2"/>
      <c r="AT173" s="16"/>
      <c r="AU173" s="16"/>
      <c r="AV173" s="16"/>
      <c r="AW173" s="2"/>
      <c r="AX173" s="2"/>
      <c r="AY173" s="2"/>
    </row>
    <row r="174" spans="1:51" ht="12.75" customHeight="1">
      <c r="A174">
        <v>1</v>
      </c>
      <c r="B174">
        <v>1</v>
      </c>
      <c r="C174">
        <v>1</v>
      </c>
      <c r="D174">
        <v>1</v>
      </c>
      <c r="E174">
        <v>1</v>
      </c>
      <c r="F174">
        <v>0</v>
      </c>
      <c r="G174">
        <v>1</v>
      </c>
      <c r="H174">
        <v>1</v>
      </c>
      <c r="K174" t="s">
        <v>14</v>
      </c>
      <c r="L174" t="s">
        <v>25</v>
      </c>
      <c r="M174" s="121">
        <f>IF('Sheet 1'!M174="","",'Sheet 1'!M174)</f>
      </c>
      <c r="N174" t="s">
        <v>6</v>
      </c>
      <c r="P174" s="120"/>
      <c r="Q174" s="120"/>
      <c r="R174" s="120"/>
      <c r="S174" s="120"/>
      <c r="T174" s="120"/>
      <c r="AB174" s="2"/>
      <c r="AC174" s="2"/>
      <c r="AD174" s="2"/>
      <c r="AE174" s="2"/>
      <c r="AF174" s="2"/>
      <c r="AG174" s="2"/>
      <c r="AH174" s="96"/>
      <c r="AI174" s="96"/>
      <c r="AJ174" s="96"/>
      <c r="AK174" s="96"/>
      <c r="AL174" s="96"/>
      <c r="AM174" s="2"/>
      <c r="AN174" s="2"/>
      <c r="AO174" s="2"/>
      <c r="AP174" s="2"/>
      <c r="AQ174" s="2"/>
      <c r="AR174" s="2"/>
      <c r="AS174" s="96"/>
      <c r="AT174" s="96"/>
      <c r="AU174" s="96"/>
      <c r="AV174" s="96"/>
      <c r="AW174" s="96"/>
      <c r="AX174" s="2"/>
      <c r="AY174" s="2"/>
    </row>
    <row r="175" spans="1:51" ht="3" customHeight="1">
      <c r="A175">
        <v>1</v>
      </c>
      <c r="B175">
        <v>1</v>
      </c>
      <c r="C175">
        <v>1</v>
      </c>
      <c r="D175">
        <v>1</v>
      </c>
      <c r="E175">
        <v>1</v>
      </c>
      <c r="F175">
        <v>0</v>
      </c>
      <c r="G175">
        <v>1</v>
      </c>
      <c r="H175">
        <v>1</v>
      </c>
      <c r="M175" s="4"/>
      <c r="O175" s="12"/>
      <c r="P175" s="3"/>
      <c r="Q175" s="3"/>
      <c r="R175" s="3"/>
      <c r="AB175" s="2"/>
      <c r="AC175" s="2"/>
      <c r="AD175" s="2"/>
      <c r="AE175" s="2"/>
      <c r="AF175" s="2"/>
      <c r="AG175" s="2"/>
      <c r="AH175" s="96"/>
      <c r="AI175" s="16"/>
      <c r="AJ175" s="16"/>
      <c r="AK175" s="16"/>
      <c r="AL175" s="2"/>
      <c r="AM175" s="2"/>
      <c r="AN175" s="2"/>
      <c r="AO175" s="2"/>
      <c r="AP175" s="2"/>
      <c r="AQ175" s="2"/>
      <c r="AR175" s="2"/>
      <c r="AS175" s="96"/>
      <c r="AT175" s="16"/>
      <c r="AU175" s="16"/>
      <c r="AV175" s="16"/>
      <c r="AW175" s="2"/>
      <c r="AX175" s="2"/>
      <c r="AY175" s="2"/>
    </row>
    <row r="176" spans="1:51" ht="12.75" customHeight="1">
      <c r="A176">
        <v>1</v>
      </c>
      <c r="B176">
        <v>1</v>
      </c>
      <c r="C176">
        <v>1</v>
      </c>
      <c r="D176">
        <v>1</v>
      </c>
      <c r="E176">
        <v>1</v>
      </c>
      <c r="F176">
        <v>0</v>
      </c>
      <c r="G176">
        <v>1</v>
      </c>
      <c r="H176">
        <v>1</v>
      </c>
      <c r="M176" s="4"/>
      <c r="O176" s="12"/>
      <c r="P176" s="12"/>
      <c r="Q176" s="12"/>
      <c r="R176" s="12"/>
      <c r="S176" s="12"/>
      <c r="AB176" s="2"/>
      <c r="AC176" s="2"/>
      <c r="AD176" s="2"/>
      <c r="AE176" s="2"/>
      <c r="AF176" s="2"/>
      <c r="AG176" s="2"/>
      <c r="AH176" s="96"/>
      <c r="AI176" s="96"/>
      <c r="AJ176" s="96"/>
      <c r="AK176" s="96"/>
      <c r="AL176" s="96"/>
      <c r="AM176" s="2"/>
      <c r="AN176" s="2"/>
      <c r="AO176" s="2"/>
      <c r="AP176" s="2"/>
      <c r="AQ176" s="2"/>
      <c r="AR176" s="2"/>
      <c r="AS176" s="96"/>
      <c r="AT176" s="96"/>
      <c r="AU176" s="96"/>
      <c r="AV176" s="96"/>
      <c r="AW176" s="96"/>
      <c r="AX176" s="2"/>
      <c r="AY176" s="2"/>
    </row>
    <row r="177" spans="1:51" ht="12.75" customHeight="1">
      <c r="A177">
        <v>1</v>
      </c>
      <c r="B177">
        <v>1</v>
      </c>
      <c r="C177">
        <v>1</v>
      </c>
      <c r="D177">
        <v>1</v>
      </c>
      <c r="E177">
        <v>1</v>
      </c>
      <c r="F177">
        <v>1</v>
      </c>
      <c r="G177">
        <v>1</v>
      </c>
      <c r="H177">
        <v>1</v>
      </c>
      <c r="M177" s="4"/>
      <c r="O177" s="12"/>
      <c r="P177" s="12"/>
      <c r="Q177" s="12"/>
      <c r="R177" s="12"/>
      <c r="S177" s="12"/>
      <c r="AB177" s="2"/>
      <c r="AC177" s="2"/>
      <c r="AD177" s="2"/>
      <c r="AE177" s="2"/>
      <c r="AF177" s="2"/>
      <c r="AG177" s="2"/>
      <c r="AH177" s="96"/>
      <c r="AI177" s="96"/>
      <c r="AJ177" s="96"/>
      <c r="AK177" s="96"/>
      <c r="AL177" s="96"/>
      <c r="AM177" s="2"/>
      <c r="AN177" s="2"/>
      <c r="AO177" s="2"/>
      <c r="AP177" s="2"/>
      <c r="AQ177" s="2"/>
      <c r="AR177" s="2"/>
      <c r="AS177" s="96"/>
      <c r="AT177" s="96"/>
      <c r="AU177" s="96"/>
      <c r="AV177" s="96"/>
      <c r="AW177" s="96"/>
      <c r="AX177" s="2"/>
      <c r="AY177" s="2"/>
    </row>
    <row r="178" spans="1:39" s="4" customFormat="1" ht="12.75" customHeight="1">
      <c r="A178">
        <v>1</v>
      </c>
      <c r="B178">
        <v>1</v>
      </c>
      <c r="C178">
        <v>1</v>
      </c>
      <c r="D178">
        <v>1</v>
      </c>
      <c r="E178">
        <v>1</v>
      </c>
      <c r="F178">
        <v>1</v>
      </c>
      <c r="G178">
        <v>1</v>
      </c>
      <c r="H178">
        <v>1</v>
      </c>
      <c r="I178" s="13" t="s">
        <v>139</v>
      </c>
      <c r="AB178" s="13"/>
      <c r="AM178" s="13"/>
    </row>
    <row r="179" spans="1:49" s="4" customFormat="1" ht="12.75" customHeight="1">
      <c r="A179">
        <v>1</v>
      </c>
      <c r="B179">
        <v>1</v>
      </c>
      <c r="C179">
        <v>1</v>
      </c>
      <c r="D179">
        <v>1</v>
      </c>
      <c r="E179">
        <v>1</v>
      </c>
      <c r="F179">
        <v>1</v>
      </c>
      <c r="G179">
        <v>1</v>
      </c>
      <c r="H179">
        <v>1</v>
      </c>
      <c r="J179" s="14"/>
      <c r="K179" s="136"/>
      <c r="L179" s="137"/>
      <c r="M179" s="137"/>
      <c r="N179" s="137"/>
      <c r="O179" s="137"/>
      <c r="P179" s="137"/>
      <c r="Q179" s="137"/>
      <c r="R179" s="137"/>
      <c r="S179" s="138"/>
      <c r="AC179" s="14"/>
      <c r="AD179" s="14"/>
      <c r="AE179" s="14"/>
      <c r="AF179" s="14"/>
      <c r="AG179" s="14"/>
      <c r="AH179" s="14"/>
      <c r="AI179" s="14"/>
      <c r="AJ179" s="14"/>
      <c r="AK179" s="14"/>
      <c r="AL179" s="14"/>
      <c r="AN179" s="14"/>
      <c r="AO179" s="14"/>
      <c r="AP179" s="14"/>
      <c r="AQ179" s="14"/>
      <c r="AR179" s="14"/>
      <c r="AS179" s="14"/>
      <c r="AT179" s="14"/>
      <c r="AU179" s="14"/>
      <c r="AV179" s="14"/>
      <c r="AW179" s="14"/>
    </row>
    <row r="180" spans="1:38" s="4" customFormat="1" ht="12.75" customHeight="1">
      <c r="A180">
        <v>1</v>
      </c>
      <c r="B180">
        <v>1</v>
      </c>
      <c r="C180">
        <v>1</v>
      </c>
      <c r="D180">
        <v>1</v>
      </c>
      <c r="E180">
        <v>1</v>
      </c>
      <c r="F180">
        <v>1</v>
      </c>
      <c r="G180">
        <v>1</v>
      </c>
      <c r="H180">
        <v>1</v>
      </c>
      <c r="K180" s="139"/>
      <c r="L180" s="140"/>
      <c r="M180" s="140"/>
      <c r="N180" s="140"/>
      <c r="O180" s="140"/>
      <c r="P180" s="140"/>
      <c r="Q180" s="140"/>
      <c r="R180" s="140"/>
      <c r="S180" s="141"/>
      <c r="AD180" s="14"/>
      <c r="AE180" s="14"/>
      <c r="AF180" s="14"/>
      <c r="AG180" s="14"/>
      <c r="AH180" s="14"/>
      <c r="AI180" s="14"/>
      <c r="AJ180" s="14"/>
      <c r="AK180" s="14"/>
      <c r="AL180" s="14"/>
    </row>
    <row r="181" spans="1:38" s="4" customFormat="1" ht="12.75" customHeight="1">
      <c r="A181">
        <v>1</v>
      </c>
      <c r="B181">
        <v>1</v>
      </c>
      <c r="C181">
        <v>1</v>
      </c>
      <c r="D181">
        <v>1</v>
      </c>
      <c r="E181">
        <v>1</v>
      </c>
      <c r="F181">
        <v>1</v>
      </c>
      <c r="G181">
        <v>1</v>
      </c>
      <c r="H181">
        <v>1</v>
      </c>
      <c r="K181" s="139"/>
      <c r="L181" s="140"/>
      <c r="M181" s="140"/>
      <c r="N181" s="140"/>
      <c r="O181" s="140"/>
      <c r="P181" s="140"/>
      <c r="Q181" s="140"/>
      <c r="R181" s="140"/>
      <c r="S181" s="141"/>
      <c r="AD181" s="14"/>
      <c r="AE181" s="14"/>
      <c r="AF181" s="14"/>
      <c r="AG181" s="14"/>
      <c r="AH181" s="14"/>
      <c r="AI181" s="14"/>
      <c r="AJ181" s="14"/>
      <c r="AK181" s="14"/>
      <c r="AL181" s="14"/>
    </row>
    <row r="182" spans="1:38" s="4" customFormat="1" ht="12.75" customHeight="1">
      <c r="A182">
        <v>1</v>
      </c>
      <c r="B182">
        <v>1</v>
      </c>
      <c r="C182">
        <v>1</v>
      </c>
      <c r="D182">
        <v>1</v>
      </c>
      <c r="E182">
        <v>1</v>
      </c>
      <c r="F182">
        <v>1</v>
      </c>
      <c r="G182">
        <v>1</v>
      </c>
      <c r="H182">
        <v>1</v>
      </c>
      <c r="K182" s="139"/>
      <c r="L182" s="140"/>
      <c r="M182" s="140"/>
      <c r="N182" s="140"/>
      <c r="O182" s="140"/>
      <c r="P182" s="140"/>
      <c r="Q182" s="140"/>
      <c r="R182" s="140"/>
      <c r="S182" s="141"/>
      <c r="AD182" s="14"/>
      <c r="AE182" s="14"/>
      <c r="AF182" s="14"/>
      <c r="AG182" s="14"/>
      <c r="AH182" s="14"/>
      <c r="AI182" s="14"/>
      <c r="AJ182" s="14"/>
      <c r="AK182" s="14"/>
      <c r="AL182" s="14"/>
    </row>
    <row r="183" spans="1:38" s="4" customFormat="1" ht="12.75" customHeight="1">
      <c r="A183">
        <v>1</v>
      </c>
      <c r="B183">
        <v>1</v>
      </c>
      <c r="C183">
        <v>1</v>
      </c>
      <c r="D183">
        <v>1</v>
      </c>
      <c r="E183">
        <v>1</v>
      </c>
      <c r="F183">
        <v>1</v>
      </c>
      <c r="G183">
        <v>1</v>
      </c>
      <c r="H183">
        <v>1</v>
      </c>
      <c r="K183" s="139"/>
      <c r="L183" s="140"/>
      <c r="M183" s="140"/>
      <c r="N183" s="140"/>
      <c r="O183" s="140"/>
      <c r="P183" s="140"/>
      <c r="Q183" s="140"/>
      <c r="R183" s="140"/>
      <c r="S183" s="141"/>
      <c r="AD183" s="14"/>
      <c r="AE183" s="14"/>
      <c r="AF183" s="14"/>
      <c r="AG183" s="14"/>
      <c r="AH183" s="14"/>
      <c r="AI183" s="14"/>
      <c r="AJ183" s="14"/>
      <c r="AK183" s="14"/>
      <c r="AL183" s="14"/>
    </row>
    <row r="184" spans="1:38" ht="12.75" customHeight="1">
      <c r="A184">
        <v>1</v>
      </c>
      <c r="B184">
        <v>1</v>
      </c>
      <c r="C184">
        <v>1</v>
      </c>
      <c r="D184">
        <v>1</v>
      </c>
      <c r="E184">
        <v>1</v>
      </c>
      <c r="F184">
        <v>1</v>
      </c>
      <c r="G184">
        <v>1</v>
      </c>
      <c r="H184">
        <v>1</v>
      </c>
      <c r="K184" s="142"/>
      <c r="L184" s="143"/>
      <c r="M184" s="143"/>
      <c r="N184" s="143"/>
      <c r="O184" s="143"/>
      <c r="P184" s="143"/>
      <c r="Q184" s="143"/>
      <c r="R184" s="143"/>
      <c r="S184" s="144"/>
      <c r="AD184" s="14"/>
      <c r="AE184" s="14"/>
      <c r="AF184" s="14"/>
      <c r="AG184" s="14"/>
      <c r="AH184" s="14"/>
      <c r="AI184" s="14"/>
      <c r="AJ184" s="14"/>
      <c r="AK184" s="14"/>
      <c r="AL184" s="14"/>
    </row>
    <row r="185" spans="1:38" ht="12.75">
      <c r="A185">
        <v>1</v>
      </c>
      <c r="B185">
        <v>1</v>
      </c>
      <c r="C185">
        <v>1</v>
      </c>
      <c r="D185">
        <v>1</v>
      </c>
      <c r="E185">
        <v>1</v>
      </c>
      <c r="F185">
        <v>1</v>
      </c>
      <c r="G185">
        <v>1</v>
      </c>
      <c r="H185">
        <v>1</v>
      </c>
      <c r="K185" s="7"/>
      <c r="L185" s="7"/>
      <c r="M185" s="7"/>
      <c r="N185" s="7"/>
      <c r="O185" s="7"/>
      <c r="P185" s="7"/>
      <c r="Q185" s="7"/>
      <c r="R185" s="7"/>
      <c r="S185" s="7"/>
      <c r="AD185" s="7"/>
      <c r="AE185" s="7"/>
      <c r="AF185" s="7"/>
      <c r="AG185" s="7"/>
      <c r="AH185" s="7"/>
      <c r="AI185" s="7"/>
      <c r="AJ185" s="7"/>
      <c r="AK185" s="7"/>
      <c r="AL185" s="7"/>
    </row>
    <row r="186" spans="1:39" s="4" customFormat="1" ht="12.75" customHeight="1">
      <c r="A186">
        <v>1</v>
      </c>
      <c r="B186">
        <v>1</v>
      </c>
      <c r="C186">
        <v>1</v>
      </c>
      <c r="D186">
        <v>1</v>
      </c>
      <c r="E186">
        <v>1</v>
      </c>
      <c r="F186">
        <v>1</v>
      </c>
      <c r="G186">
        <v>1</v>
      </c>
      <c r="H186">
        <v>1</v>
      </c>
      <c r="I186" s="13" t="s">
        <v>140</v>
      </c>
      <c r="AB186" s="13"/>
      <c r="AM186" s="13"/>
    </row>
    <row r="187" spans="1:49" s="4" customFormat="1" ht="12.75" customHeight="1">
      <c r="A187">
        <v>1</v>
      </c>
      <c r="B187">
        <v>1</v>
      </c>
      <c r="C187">
        <v>1</v>
      </c>
      <c r="D187">
        <v>1</v>
      </c>
      <c r="E187">
        <v>1</v>
      </c>
      <c r="F187">
        <v>1</v>
      </c>
      <c r="G187">
        <v>1</v>
      </c>
      <c r="H187">
        <v>1</v>
      </c>
      <c r="J187" s="14"/>
      <c r="K187" s="174"/>
      <c r="L187" s="137"/>
      <c r="M187" s="137"/>
      <c r="N187" s="137"/>
      <c r="O187" s="137"/>
      <c r="P187" s="137"/>
      <c r="Q187" s="137"/>
      <c r="R187" s="137"/>
      <c r="S187" s="138"/>
      <c r="AC187" s="14"/>
      <c r="AD187" s="14"/>
      <c r="AE187" s="14"/>
      <c r="AF187" s="14"/>
      <c r="AG187" s="14"/>
      <c r="AH187" s="14"/>
      <c r="AI187" s="14"/>
      <c r="AJ187" s="14"/>
      <c r="AK187" s="14"/>
      <c r="AL187" s="14"/>
      <c r="AN187" s="14"/>
      <c r="AO187" s="14"/>
      <c r="AP187" s="14"/>
      <c r="AQ187" s="14"/>
      <c r="AR187" s="14"/>
      <c r="AS187" s="14"/>
      <c r="AT187" s="14"/>
      <c r="AU187" s="14"/>
      <c r="AV187" s="14"/>
      <c r="AW187" s="14"/>
    </row>
    <row r="188" spans="1:38" s="4" customFormat="1" ht="12.75" customHeight="1">
      <c r="A188">
        <v>1</v>
      </c>
      <c r="B188">
        <v>1</v>
      </c>
      <c r="C188">
        <v>1</v>
      </c>
      <c r="D188">
        <v>1</v>
      </c>
      <c r="E188">
        <v>1</v>
      </c>
      <c r="F188">
        <v>1</v>
      </c>
      <c r="G188">
        <v>1</v>
      </c>
      <c r="H188">
        <v>1</v>
      </c>
      <c r="K188" s="139"/>
      <c r="L188" s="140"/>
      <c r="M188" s="140"/>
      <c r="N188" s="140"/>
      <c r="O188" s="140"/>
      <c r="P188" s="140"/>
      <c r="Q188" s="140"/>
      <c r="R188" s="140"/>
      <c r="S188" s="141"/>
      <c r="AD188" s="14"/>
      <c r="AE188" s="14"/>
      <c r="AF188" s="14"/>
      <c r="AG188" s="14"/>
      <c r="AH188" s="14"/>
      <c r="AI188" s="14"/>
      <c r="AJ188" s="14"/>
      <c r="AK188" s="14"/>
      <c r="AL188" s="14"/>
    </row>
    <row r="189" spans="1:38" s="4" customFormat="1" ht="12.75" customHeight="1">
      <c r="A189">
        <v>1</v>
      </c>
      <c r="B189">
        <v>1</v>
      </c>
      <c r="C189">
        <v>1</v>
      </c>
      <c r="D189">
        <v>1</v>
      </c>
      <c r="E189">
        <v>1</v>
      </c>
      <c r="F189">
        <v>1</v>
      </c>
      <c r="G189">
        <v>1</v>
      </c>
      <c r="H189">
        <v>1</v>
      </c>
      <c r="K189" s="139"/>
      <c r="L189" s="140"/>
      <c r="M189" s="140"/>
      <c r="N189" s="140"/>
      <c r="O189" s="140"/>
      <c r="P189" s="140"/>
      <c r="Q189" s="140"/>
      <c r="R189" s="140"/>
      <c r="S189" s="141"/>
      <c r="AD189" s="14"/>
      <c r="AE189" s="14"/>
      <c r="AF189" s="14"/>
      <c r="AG189" s="14"/>
      <c r="AH189" s="14"/>
      <c r="AI189" s="14"/>
      <c r="AJ189" s="14"/>
      <c r="AK189" s="14"/>
      <c r="AL189" s="14"/>
    </row>
    <row r="190" spans="1:38" s="4" customFormat="1" ht="12.75" customHeight="1">
      <c r="A190">
        <v>1</v>
      </c>
      <c r="B190">
        <v>1</v>
      </c>
      <c r="C190">
        <v>1</v>
      </c>
      <c r="D190">
        <v>1</v>
      </c>
      <c r="E190">
        <v>1</v>
      </c>
      <c r="F190">
        <v>1</v>
      </c>
      <c r="G190">
        <v>1</v>
      </c>
      <c r="H190">
        <v>1</v>
      </c>
      <c r="K190" s="139"/>
      <c r="L190" s="140"/>
      <c r="M190" s="140"/>
      <c r="N190" s="140"/>
      <c r="O190" s="140"/>
      <c r="P190" s="140"/>
      <c r="Q190" s="140"/>
      <c r="R190" s="140"/>
      <c r="S190" s="141"/>
      <c r="AD190" s="14"/>
      <c r="AE190" s="14"/>
      <c r="AF190" s="14"/>
      <c r="AG190" s="14"/>
      <c r="AH190" s="14"/>
      <c r="AI190" s="14"/>
      <c r="AJ190" s="14"/>
      <c r="AK190" s="14"/>
      <c r="AL190" s="14"/>
    </row>
    <row r="191" spans="1:38" s="4" customFormat="1" ht="12.75" customHeight="1">
      <c r="A191">
        <v>1</v>
      </c>
      <c r="B191">
        <v>1</v>
      </c>
      <c r="C191">
        <v>1</v>
      </c>
      <c r="D191">
        <v>1</v>
      </c>
      <c r="E191">
        <v>1</v>
      </c>
      <c r="F191">
        <v>1</v>
      </c>
      <c r="G191">
        <v>1</v>
      </c>
      <c r="H191">
        <v>1</v>
      </c>
      <c r="K191" s="139"/>
      <c r="L191" s="140"/>
      <c r="M191" s="140"/>
      <c r="N191" s="140"/>
      <c r="O191" s="140"/>
      <c r="P191" s="140"/>
      <c r="Q191" s="140"/>
      <c r="R191" s="140"/>
      <c r="S191" s="141"/>
      <c r="AD191" s="14"/>
      <c r="AE191" s="14"/>
      <c r="AF191" s="14"/>
      <c r="AG191" s="14"/>
      <c r="AH191" s="14"/>
      <c r="AI191" s="14"/>
      <c r="AJ191" s="14"/>
      <c r="AK191" s="14"/>
      <c r="AL191" s="14"/>
    </row>
    <row r="192" spans="1:38" ht="12.75" customHeight="1">
      <c r="A192">
        <v>1</v>
      </c>
      <c r="B192">
        <v>1</v>
      </c>
      <c r="C192">
        <v>1</v>
      </c>
      <c r="D192">
        <v>1</v>
      </c>
      <c r="E192">
        <v>1</v>
      </c>
      <c r="F192">
        <v>1</v>
      </c>
      <c r="G192">
        <v>1</v>
      </c>
      <c r="H192">
        <v>1</v>
      </c>
      <c r="K192" s="142"/>
      <c r="L192" s="143"/>
      <c r="M192" s="143"/>
      <c r="N192" s="143"/>
      <c r="O192" s="143"/>
      <c r="P192" s="143"/>
      <c r="Q192" s="143"/>
      <c r="R192" s="143"/>
      <c r="S192" s="144"/>
      <c r="AD192" s="14"/>
      <c r="AE192" s="14"/>
      <c r="AF192" s="14"/>
      <c r="AG192" s="14"/>
      <c r="AH192" s="14"/>
      <c r="AI192" s="14"/>
      <c r="AJ192" s="14"/>
      <c r="AK192" s="14"/>
      <c r="AL192" s="14"/>
    </row>
    <row r="193" spans="1:38" ht="12.75">
      <c r="A193">
        <v>1</v>
      </c>
      <c r="B193">
        <v>1</v>
      </c>
      <c r="C193">
        <v>1</v>
      </c>
      <c r="D193">
        <v>1</v>
      </c>
      <c r="E193">
        <v>1</v>
      </c>
      <c r="F193">
        <v>1</v>
      </c>
      <c r="G193">
        <v>1</v>
      </c>
      <c r="H193">
        <v>1</v>
      </c>
      <c r="K193" s="7"/>
      <c r="L193" s="7"/>
      <c r="M193" s="7"/>
      <c r="N193" s="7"/>
      <c r="O193" s="7"/>
      <c r="P193" s="7"/>
      <c r="Q193" s="7"/>
      <c r="R193" s="7"/>
      <c r="S193" s="7"/>
      <c r="AD193" s="7"/>
      <c r="AE193" s="7"/>
      <c r="AF193" s="7"/>
      <c r="AG193" s="7"/>
      <c r="AH193" s="7"/>
      <c r="AI193" s="7"/>
      <c r="AJ193" s="7"/>
      <c r="AK193" s="7"/>
      <c r="AL193" s="7"/>
    </row>
    <row r="194" spans="1:30" ht="12.75">
      <c r="A194">
        <v>1</v>
      </c>
      <c r="B194">
        <v>1</v>
      </c>
      <c r="C194">
        <v>1</v>
      </c>
      <c r="D194">
        <v>1</v>
      </c>
      <c r="E194">
        <v>1</v>
      </c>
      <c r="F194">
        <v>1</v>
      </c>
      <c r="G194">
        <v>1</v>
      </c>
      <c r="H194">
        <v>1</v>
      </c>
      <c r="K194" s="8" t="s">
        <v>174</v>
      </c>
      <c r="AD194" s="8"/>
    </row>
    <row r="195" spans="1:30" ht="12.75">
      <c r="A195">
        <v>1</v>
      </c>
      <c r="B195">
        <v>1</v>
      </c>
      <c r="C195">
        <v>1</v>
      </c>
      <c r="D195">
        <v>1</v>
      </c>
      <c r="E195">
        <v>1</v>
      </c>
      <c r="F195">
        <v>1</v>
      </c>
      <c r="G195">
        <v>1</v>
      </c>
      <c r="H195">
        <v>1</v>
      </c>
      <c r="K195" s="8" t="s">
        <v>176</v>
      </c>
      <c r="AD195" s="8"/>
    </row>
    <row r="196" spans="1:30" ht="12.75">
      <c r="A196">
        <v>1</v>
      </c>
      <c r="B196">
        <v>1</v>
      </c>
      <c r="C196">
        <v>1</v>
      </c>
      <c r="D196">
        <v>1</v>
      </c>
      <c r="E196">
        <v>1</v>
      </c>
      <c r="F196">
        <v>1</v>
      </c>
      <c r="G196">
        <v>1</v>
      </c>
      <c r="H196">
        <v>1</v>
      </c>
      <c r="K196" s="8" t="s">
        <v>177</v>
      </c>
      <c r="AD196" s="8"/>
    </row>
    <row r="197" spans="1:30" ht="12.75">
      <c r="A197">
        <v>1</v>
      </c>
      <c r="B197">
        <v>1</v>
      </c>
      <c r="C197">
        <v>1</v>
      </c>
      <c r="D197">
        <v>1</v>
      </c>
      <c r="E197">
        <v>1</v>
      </c>
      <c r="F197">
        <v>1</v>
      </c>
      <c r="G197">
        <v>1</v>
      </c>
      <c r="H197">
        <v>1</v>
      </c>
      <c r="K197" s="8" t="s">
        <v>178</v>
      </c>
      <c r="AD197" s="23"/>
    </row>
    <row r="198" spans="1:11" ht="12.75">
      <c r="A198">
        <v>1</v>
      </c>
      <c r="B198">
        <v>1</v>
      </c>
      <c r="C198">
        <v>1</v>
      </c>
      <c r="D198">
        <v>1</v>
      </c>
      <c r="E198">
        <v>1</v>
      </c>
      <c r="F198">
        <v>1</v>
      </c>
      <c r="G198">
        <v>1</v>
      </c>
      <c r="H198">
        <v>1</v>
      </c>
      <c r="K198" s="8" t="s">
        <v>179</v>
      </c>
    </row>
    <row r="199" spans="1:11" ht="12.75">
      <c r="A199">
        <v>1</v>
      </c>
      <c r="B199">
        <v>1</v>
      </c>
      <c r="C199">
        <v>1</v>
      </c>
      <c r="D199">
        <v>1</v>
      </c>
      <c r="E199">
        <v>1</v>
      </c>
      <c r="F199">
        <v>1</v>
      </c>
      <c r="G199">
        <v>1</v>
      </c>
      <c r="H199">
        <v>1</v>
      </c>
      <c r="K199" s="8" t="s">
        <v>180</v>
      </c>
    </row>
    <row r="200" spans="1:11" ht="12.75">
      <c r="A200">
        <v>1</v>
      </c>
      <c r="B200">
        <v>1</v>
      </c>
      <c r="C200">
        <v>1</v>
      </c>
      <c r="D200">
        <v>1</v>
      </c>
      <c r="E200">
        <v>1</v>
      </c>
      <c r="F200">
        <v>1</v>
      </c>
      <c r="G200">
        <v>1</v>
      </c>
      <c r="H200">
        <v>1</v>
      </c>
      <c r="K200" s="133" t="s">
        <v>175</v>
      </c>
    </row>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c r="U214" s="36" t="s">
        <v>79</v>
      </c>
    </row>
    <row r="215" ht="12.75" hidden="1"/>
    <row r="216" spans="20:24" ht="12.75" hidden="1">
      <c r="T216" s="35"/>
      <c r="U216" s="35" t="s">
        <v>76</v>
      </c>
      <c r="V216" s="35" t="s">
        <v>74</v>
      </c>
      <c r="W216" s="35" t="s">
        <v>68</v>
      </c>
      <c r="X216" s="35" t="s">
        <v>92</v>
      </c>
    </row>
    <row r="217" ht="12.75" hidden="1">
      <c r="X217" s="8" t="s">
        <v>94</v>
      </c>
    </row>
    <row r="218" spans="21:24" ht="12.75" hidden="1">
      <c r="U218" s="22" t="s">
        <v>77</v>
      </c>
      <c r="V218" s="37">
        <v>1</v>
      </c>
      <c r="W218" s="22" t="s">
        <v>86</v>
      </c>
      <c r="X218" s="8" t="s">
        <v>95</v>
      </c>
    </row>
    <row r="219" spans="21:23" ht="12.75" hidden="1">
      <c r="U219" s="39" t="s">
        <v>78</v>
      </c>
      <c r="V219" s="37">
        <v>2</v>
      </c>
      <c r="W219" s="8" t="s">
        <v>84</v>
      </c>
    </row>
    <row r="220" spans="21:23" ht="12.75" hidden="1">
      <c r="U220" s="22" t="s">
        <v>72</v>
      </c>
      <c r="V220" s="37">
        <v>3</v>
      </c>
      <c r="W220" s="8" t="s">
        <v>85</v>
      </c>
    </row>
    <row r="221" spans="22:23" ht="12.75" hidden="1">
      <c r="V221" s="38" t="s">
        <v>75</v>
      </c>
      <c r="W221" s="22" t="s">
        <v>80</v>
      </c>
    </row>
    <row r="222" ht="12.75" hidden="1">
      <c r="W222" s="39" t="s">
        <v>83</v>
      </c>
    </row>
    <row r="223" ht="12.75" hidden="1">
      <c r="W223" s="22" t="s">
        <v>81</v>
      </c>
    </row>
    <row r="224" ht="12.75" hidden="1">
      <c r="W224" s="22" t="s">
        <v>72</v>
      </c>
    </row>
    <row r="225" ht="12.75" hidden="1"/>
  </sheetData>
  <sheetProtection sheet="1" formatRows="0" selectLockedCells="1"/>
  <mergeCells count="39">
    <mergeCell ref="L35:N35"/>
    <mergeCell ref="L37:N37"/>
    <mergeCell ref="K179:S184"/>
    <mergeCell ref="K187:S192"/>
    <mergeCell ref="L49:N49"/>
    <mergeCell ref="AE49:AG49"/>
    <mergeCell ref="L43:N43"/>
    <mergeCell ref="L45:N45"/>
    <mergeCell ref="L47:N47"/>
    <mergeCell ref="AE47:AG47"/>
    <mergeCell ref="AP49:AR49"/>
    <mergeCell ref="AI70:AL70"/>
    <mergeCell ref="AT70:AW70"/>
    <mergeCell ref="AI72:AL72"/>
    <mergeCell ref="AT72:AW72"/>
    <mergeCell ref="AM41:AW45"/>
    <mergeCell ref="AP47:AR47"/>
    <mergeCell ref="L39:N39"/>
    <mergeCell ref="L41:N41"/>
    <mergeCell ref="AB41:AL45"/>
    <mergeCell ref="T24:AA24"/>
    <mergeCell ref="L25:N25"/>
    <mergeCell ref="L27:N27"/>
    <mergeCell ref="L29:N29"/>
    <mergeCell ref="L31:N31"/>
    <mergeCell ref="L24:S24"/>
    <mergeCell ref="L33:N33"/>
    <mergeCell ref="L12:S12"/>
    <mergeCell ref="L14:S14"/>
    <mergeCell ref="L16:S16"/>
    <mergeCell ref="L18:S18"/>
    <mergeCell ref="L20:S20"/>
    <mergeCell ref="L22:S22"/>
    <mergeCell ref="P3:Q3"/>
    <mergeCell ref="P4:Q4"/>
    <mergeCell ref="Q6:S6"/>
    <mergeCell ref="Q7:S7"/>
    <mergeCell ref="Q8:S8"/>
    <mergeCell ref="L10:S10"/>
  </mergeCells>
  <dataValidations count="4">
    <dataValidation type="list" allowBlank="1" showInputMessage="1" showErrorMessage="1" sqref="AE27:AG27">
      <formula1>$U$217:$U$220</formula1>
    </dataValidation>
    <dataValidation type="list" allowBlank="1" showInputMessage="1" showErrorMessage="1" sqref="AE31">
      <formula1>$X$217:$X$218</formula1>
    </dataValidation>
    <dataValidation type="list" allowBlank="1" showInputMessage="1" showErrorMessage="1" sqref="AE25">
      <formula1>$W$217:$W$224</formula1>
    </dataValidation>
    <dataValidation type="list" allowBlank="1" showInputMessage="1" showErrorMessage="1" sqref="AE29">
      <formula1>$V$217:$V$221</formula1>
    </dataValidation>
  </dataValidations>
  <hyperlinks>
    <hyperlink ref="K200" r:id="rId1" display="www.carlislecbf.com"/>
  </hyperlinks>
  <printOptions/>
  <pageMargins left="1" right="1" top="1" bottom="1" header="0" footer="0"/>
  <pageSetup fitToHeight="0" fitToWidth="1" horizontalDpi="600" verticalDpi="600" orientation="portrait"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Carlisle Industrial Brake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Brake Application Questionnaire</dc:title>
  <dc:subject/>
  <dc:creator>Jess Hulse</dc:creator>
  <cp:keywords/>
  <dc:description/>
  <cp:lastModifiedBy>Fisher, Carrie</cp:lastModifiedBy>
  <cp:lastPrinted>2014-11-12T20:41:04Z</cp:lastPrinted>
  <dcterms:created xsi:type="dcterms:W3CDTF">2007-04-03T19:27:43Z</dcterms:created>
  <dcterms:modified xsi:type="dcterms:W3CDTF">2019-07-25T19:23:16Z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QS #">
    <vt:lpwstr/>
  </property>
</Properties>
</file>